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255" yWindow="600" windowWidth="18165" windowHeight="16965" activeTab="2"/>
  </bookViews>
  <sheets>
    <sheet name="доходы" sheetId="48" r:id="rId1"/>
    <sheet name="расходы РЗПР" sheetId="49" r:id="rId2"/>
    <sheet name="расходы МП" sheetId="50" r:id="rId3"/>
  </sheets>
  <definedNames>
    <definedName name="_col1" localSheetId="2">#REF!</definedName>
    <definedName name="_col1" localSheetId="1">#REF!</definedName>
    <definedName name="_col1">#REF!</definedName>
    <definedName name="_col10" localSheetId="2">#REF!</definedName>
    <definedName name="_col10" localSheetId="1">#REF!</definedName>
    <definedName name="_col10">#REF!</definedName>
    <definedName name="_col11" localSheetId="2">#REF!</definedName>
    <definedName name="_col11" localSheetId="1">#REF!</definedName>
    <definedName name="_col11">#REF!</definedName>
    <definedName name="_col12" localSheetId="2">#REF!</definedName>
    <definedName name="_col12" localSheetId="1">#REF!</definedName>
    <definedName name="_col12">#REF!</definedName>
    <definedName name="_col13" localSheetId="2">#REF!</definedName>
    <definedName name="_col13" localSheetId="1">#REF!</definedName>
    <definedName name="_col13">#REF!</definedName>
    <definedName name="_col14" localSheetId="2">#REF!</definedName>
    <definedName name="_col14" localSheetId="1">#REF!</definedName>
    <definedName name="_col14">#REF!</definedName>
    <definedName name="_col15" localSheetId="2">#REF!</definedName>
    <definedName name="_col15" localSheetId="1">#REF!</definedName>
    <definedName name="_col15">#REF!</definedName>
    <definedName name="_col16" localSheetId="2">#REF!</definedName>
    <definedName name="_col16" localSheetId="1">#REF!</definedName>
    <definedName name="_col16">#REF!</definedName>
    <definedName name="_col17" localSheetId="2">#REF!</definedName>
    <definedName name="_col17" localSheetId="1">#REF!</definedName>
    <definedName name="_col17">#REF!</definedName>
    <definedName name="_col18" localSheetId="2">#REF!</definedName>
    <definedName name="_col18" localSheetId="1">#REF!</definedName>
    <definedName name="_col18">#REF!</definedName>
    <definedName name="_col19" localSheetId="2">#REF!</definedName>
    <definedName name="_col19" localSheetId="1">#REF!</definedName>
    <definedName name="_col19">#REF!</definedName>
    <definedName name="_col2" localSheetId="2">#REF!</definedName>
    <definedName name="_col2" localSheetId="1">#REF!</definedName>
    <definedName name="_col2">#REF!</definedName>
    <definedName name="_col20" localSheetId="2">#REF!</definedName>
    <definedName name="_col20" localSheetId="1">#REF!</definedName>
    <definedName name="_col20">#REF!</definedName>
    <definedName name="_col22" localSheetId="2">#REF!</definedName>
    <definedName name="_col22" localSheetId="1">#REF!</definedName>
    <definedName name="_col22">#REF!</definedName>
    <definedName name="_col23" localSheetId="2">#REF!</definedName>
    <definedName name="_col23" localSheetId="1">#REF!</definedName>
    <definedName name="_col23">#REF!</definedName>
    <definedName name="_col24" localSheetId="2">#REF!</definedName>
    <definedName name="_col24" localSheetId="1">#REF!</definedName>
    <definedName name="_col24">#REF!</definedName>
    <definedName name="_col25" localSheetId="2">#REF!</definedName>
    <definedName name="_col25" localSheetId="1">#REF!</definedName>
    <definedName name="_col25">#REF!</definedName>
    <definedName name="_col26" localSheetId="2">#REF!</definedName>
    <definedName name="_col26" localSheetId="1">#REF!</definedName>
    <definedName name="_col26">#REF!</definedName>
    <definedName name="_col27" localSheetId="2">#REF!</definedName>
    <definedName name="_col27" localSheetId="1">#REF!</definedName>
    <definedName name="_col27">#REF!</definedName>
    <definedName name="_col3" localSheetId="2">#REF!</definedName>
    <definedName name="_col3" localSheetId="1">#REF!</definedName>
    <definedName name="_col3">#REF!</definedName>
    <definedName name="_col4" localSheetId="2">#REF!</definedName>
    <definedName name="_col4" localSheetId="1">#REF!</definedName>
    <definedName name="_col4">#REF!</definedName>
    <definedName name="_col5" localSheetId="2">#REF!</definedName>
    <definedName name="_col5" localSheetId="1">#REF!</definedName>
    <definedName name="_col5">#REF!</definedName>
    <definedName name="_col6" localSheetId="2">#REF!</definedName>
    <definedName name="_col6" localSheetId="1">#REF!</definedName>
    <definedName name="_col6">#REF!</definedName>
    <definedName name="_col7" localSheetId="2">#REF!</definedName>
    <definedName name="_col7" localSheetId="1">#REF!</definedName>
    <definedName name="_col7">#REF!</definedName>
    <definedName name="_col8" localSheetId="2">#REF!</definedName>
    <definedName name="_col8" localSheetId="1">#REF!</definedName>
    <definedName name="_col8">#REF!</definedName>
    <definedName name="_End1" localSheetId="2">#REF!</definedName>
    <definedName name="_End1" localSheetId="1">#REF!</definedName>
    <definedName name="_End1">#REF!</definedName>
    <definedName name="_End10" localSheetId="2">#REF!</definedName>
    <definedName name="_End10" localSheetId="1">#REF!</definedName>
    <definedName name="_End10">#REF!</definedName>
    <definedName name="_End2" localSheetId="2">#REF!</definedName>
    <definedName name="_End2" localSheetId="1">#REF!</definedName>
    <definedName name="_End2">#REF!</definedName>
    <definedName name="_End3" localSheetId="2">#REF!</definedName>
    <definedName name="_End3" localSheetId="1">#REF!</definedName>
    <definedName name="_End3">#REF!</definedName>
    <definedName name="_End4" localSheetId="2">#REF!</definedName>
    <definedName name="_End4" localSheetId="1">#REF!</definedName>
    <definedName name="_End4">#REF!</definedName>
    <definedName name="_End5" localSheetId="2">#REF!</definedName>
    <definedName name="_End5" localSheetId="1">#REF!</definedName>
    <definedName name="_End5">#REF!</definedName>
    <definedName name="_End6" localSheetId="2">#REF!</definedName>
    <definedName name="_End6" localSheetId="1">#REF!</definedName>
    <definedName name="_End6">#REF!</definedName>
    <definedName name="_End7" localSheetId="2">#REF!</definedName>
    <definedName name="_End7" localSheetId="1">#REF!</definedName>
    <definedName name="_End7">#REF!</definedName>
    <definedName name="_End8" localSheetId="2">#REF!</definedName>
    <definedName name="_End8" localSheetId="1">#REF!</definedName>
    <definedName name="_End8">#REF!</definedName>
    <definedName name="_End9" localSheetId="2">#REF!</definedName>
    <definedName name="_End9" localSheetId="1">#REF!</definedName>
    <definedName name="_End9">#REF!</definedName>
    <definedName name="_xlnm._FilterDatabase" localSheetId="0" hidden="1">доходы!$A$8:$K$174</definedName>
    <definedName name="budg_name" localSheetId="2">#REF!</definedName>
    <definedName name="budg_name" localSheetId="1">#REF!</definedName>
    <definedName name="budg_name">#REF!</definedName>
    <definedName name="cb_address" localSheetId="2">#REF!</definedName>
    <definedName name="cb_address" localSheetId="1">#REF!</definedName>
    <definedName name="cb_address">#REF!</definedName>
    <definedName name="cb_inn" localSheetId="2">#REF!</definedName>
    <definedName name="cb_inn" localSheetId="1">#REF!</definedName>
    <definedName name="cb_inn">#REF!</definedName>
    <definedName name="cb_kpp" localSheetId="2">#REF!</definedName>
    <definedName name="cb_kpp" localSheetId="1">#REF!</definedName>
    <definedName name="cb_kpp">#REF!</definedName>
    <definedName name="cb_name" localSheetId="2">#REF!</definedName>
    <definedName name="cb_name" localSheetId="1">#REF!</definedName>
    <definedName name="cb_name">#REF!</definedName>
    <definedName name="cb_ogrn" localSheetId="2">#REF!</definedName>
    <definedName name="cb_ogrn" localSheetId="1">#REF!</definedName>
    <definedName name="cb_ogrn">#REF!</definedName>
    <definedName name="chief" localSheetId="2">#REF!</definedName>
    <definedName name="chief" localSheetId="1">#REF!</definedName>
    <definedName name="chief">#REF!</definedName>
    <definedName name="chief_div" localSheetId="2">#REF!</definedName>
    <definedName name="chief_div" localSheetId="1">#REF!</definedName>
    <definedName name="chief_div">#REF!</definedName>
    <definedName name="chief_fin" localSheetId="2">#REF!</definedName>
    <definedName name="chief_fin" localSheetId="1">#REF!</definedName>
    <definedName name="chief_fin">#REF!</definedName>
    <definedName name="chief_OUR" localSheetId="2">#REF!</definedName>
    <definedName name="chief_OUR" localSheetId="1">#REF!</definedName>
    <definedName name="chief_OUR">#REF!</definedName>
    <definedName name="chief_post" localSheetId="2">#REF!</definedName>
    <definedName name="chief_post" localSheetId="1">#REF!</definedName>
    <definedName name="chief_post">#REF!</definedName>
    <definedName name="CHIEF_POST_OUR" localSheetId="2">#REF!</definedName>
    <definedName name="CHIEF_POST_OUR" localSheetId="1">#REF!</definedName>
    <definedName name="CHIEF_POST_OUR">#REF!</definedName>
    <definedName name="chief_soc_fio" localSheetId="2">#REF!</definedName>
    <definedName name="chief_soc_fio" localSheetId="1">#REF!</definedName>
    <definedName name="chief_soc_fio">#REF!</definedName>
    <definedName name="chief_soc_post" localSheetId="2">#REF!</definedName>
    <definedName name="chief_soc_post" localSheetId="1">#REF!</definedName>
    <definedName name="chief_soc_post">#REF!</definedName>
    <definedName name="code" localSheetId="2">#REF!</definedName>
    <definedName name="code" localSheetId="1">#REF!</definedName>
    <definedName name="code">#REF!</definedName>
    <definedName name="colnn10" localSheetId="2">#REF!</definedName>
    <definedName name="colnn10" localSheetId="1">#REF!</definedName>
    <definedName name="colnn10">#REF!</definedName>
    <definedName name="colnn11" localSheetId="2">#REF!</definedName>
    <definedName name="colnn11" localSheetId="1">#REF!</definedName>
    <definedName name="colnn11">#REF!</definedName>
    <definedName name="colnn12" localSheetId="2">#REF!</definedName>
    <definedName name="colnn12" localSheetId="1">#REF!</definedName>
    <definedName name="colnn12">#REF!</definedName>
    <definedName name="colnn13" localSheetId="2">#REF!</definedName>
    <definedName name="colnn13" localSheetId="1">#REF!</definedName>
    <definedName name="colnn13">#REF!</definedName>
    <definedName name="colnn14" localSheetId="2">#REF!</definedName>
    <definedName name="colnn14" localSheetId="1">#REF!</definedName>
    <definedName name="colnn14">#REF!</definedName>
    <definedName name="colnn15" localSheetId="2">#REF!</definedName>
    <definedName name="colnn15" localSheetId="1">#REF!</definedName>
    <definedName name="colnn15">#REF!</definedName>
    <definedName name="colnn16" localSheetId="2">#REF!</definedName>
    <definedName name="colnn16" localSheetId="1">#REF!</definedName>
    <definedName name="colnn16">#REF!</definedName>
    <definedName name="colnn17" localSheetId="2">#REF!</definedName>
    <definedName name="colnn17" localSheetId="1">#REF!</definedName>
    <definedName name="colnn17">#REF!</definedName>
    <definedName name="colnn18" localSheetId="2">#REF!</definedName>
    <definedName name="colnn18" localSheetId="1">#REF!</definedName>
    <definedName name="colnn18">#REF!</definedName>
    <definedName name="colnn19" localSheetId="2">#REF!</definedName>
    <definedName name="colnn19" localSheetId="1">#REF!</definedName>
    <definedName name="colnn19">#REF!</definedName>
    <definedName name="colnn20" localSheetId="2">#REF!</definedName>
    <definedName name="colnn20" localSheetId="1">#REF!</definedName>
    <definedName name="colnn20">#REF!</definedName>
    <definedName name="colnn21" localSheetId="2">#REF!</definedName>
    <definedName name="colnn21" localSheetId="1">#REF!</definedName>
    <definedName name="colnn21">#REF!</definedName>
    <definedName name="colnn22" localSheetId="2">#REF!</definedName>
    <definedName name="colnn22" localSheetId="1">#REF!</definedName>
    <definedName name="colnn22">#REF!</definedName>
    <definedName name="colnn23" localSheetId="2">#REF!</definedName>
    <definedName name="colnn23" localSheetId="1">#REF!</definedName>
    <definedName name="colnn23">#REF!</definedName>
    <definedName name="colnn24" localSheetId="2">#REF!</definedName>
    <definedName name="colnn24" localSheetId="1">#REF!</definedName>
    <definedName name="colnn24">#REF!</definedName>
    <definedName name="colnn25" localSheetId="2">#REF!</definedName>
    <definedName name="colnn25" localSheetId="1">#REF!</definedName>
    <definedName name="colnn25">#REF!</definedName>
    <definedName name="colnn26" localSheetId="2">#REF!</definedName>
    <definedName name="colnn26" localSheetId="1">#REF!</definedName>
    <definedName name="colnn26">#REF!</definedName>
    <definedName name="colnn27" localSheetId="2">#REF!</definedName>
    <definedName name="colnn27" localSheetId="1">#REF!</definedName>
    <definedName name="colnn27">#REF!</definedName>
    <definedName name="colnn4" localSheetId="2">#REF!</definedName>
    <definedName name="colnn4" localSheetId="1">#REF!</definedName>
    <definedName name="colnn4">#REF!</definedName>
    <definedName name="colnn5" localSheetId="2">#REF!</definedName>
    <definedName name="colnn5" localSheetId="1">#REF!</definedName>
    <definedName name="colnn5">#REF!</definedName>
    <definedName name="colnn6" localSheetId="2">#REF!</definedName>
    <definedName name="colnn6" localSheetId="1">#REF!</definedName>
    <definedName name="colnn6">#REF!</definedName>
    <definedName name="colnn7" localSheetId="2">#REF!</definedName>
    <definedName name="colnn7" localSheetId="1">#REF!</definedName>
    <definedName name="colnn7">#REF!</definedName>
    <definedName name="colnn8" localSheetId="2">#REF!</definedName>
    <definedName name="colnn8" localSheetId="1">#REF!</definedName>
    <definedName name="colnn8">#REF!</definedName>
    <definedName name="colnn9" localSheetId="2">#REF!</definedName>
    <definedName name="colnn9" localSheetId="1">#REF!</definedName>
    <definedName name="colnn9">#REF!</definedName>
    <definedName name="CurentGroup" localSheetId="2">#REF!</definedName>
    <definedName name="CurentGroup" localSheetId="1">#REF!</definedName>
    <definedName name="CurentGroup">#REF!</definedName>
    <definedName name="CURR_USER" localSheetId="2">#REF!</definedName>
    <definedName name="CURR_USER" localSheetId="1">#REF!</definedName>
    <definedName name="CURR_USER">#REF!</definedName>
    <definedName name="CurRow" localSheetId="2">#REF!</definedName>
    <definedName name="CurRow" localSheetId="1">#REF!</definedName>
    <definedName name="CurRow">#REF!</definedName>
    <definedName name="cyear1" localSheetId="2">#REF!</definedName>
    <definedName name="cyear1" localSheetId="1">#REF!</definedName>
    <definedName name="cyear1">#REF!</definedName>
    <definedName name="Data" localSheetId="2">#REF!</definedName>
    <definedName name="Data" localSheetId="1">#REF!</definedName>
    <definedName name="Data">#REF!</definedName>
    <definedName name="DataFields" localSheetId="2">#REF!</definedName>
    <definedName name="DataFields" localSheetId="1">#REF!</definedName>
    <definedName name="DataFields">#REF!</definedName>
    <definedName name="date_BEG" localSheetId="2">#REF!</definedName>
    <definedName name="date_BEG" localSheetId="1">#REF!</definedName>
    <definedName name="date_BEG">#REF!</definedName>
    <definedName name="date_END" localSheetId="2">#REF!</definedName>
    <definedName name="date_END" localSheetId="1">#REF!</definedName>
    <definedName name="date_END">#REF!</definedName>
    <definedName name="del" localSheetId="2">#REF!</definedName>
    <definedName name="del" localSheetId="1">#REF!</definedName>
    <definedName name="del">#REF!</definedName>
    <definedName name="dep_full_name" localSheetId="2">#REF!</definedName>
    <definedName name="dep_full_name" localSheetId="1">#REF!</definedName>
    <definedName name="dep_full_name">#REF!</definedName>
    <definedName name="dep_link" localSheetId="2">#REF!</definedName>
    <definedName name="dep_link" localSheetId="1">#REF!</definedName>
    <definedName name="dep_link">#REF!</definedName>
    <definedName name="dep_name1" localSheetId="2">#REF!</definedName>
    <definedName name="dep_name1" localSheetId="1">#REF!</definedName>
    <definedName name="dep_name1">#REF!</definedName>
    <definedName name="doc_date" localSheetId="2">#REF!</definedName>
    <definedName name="doc_date" localSheetId="1">#REF!</definedName>
    <definedName name="doc_date">#REF!</definedName>
    <definedName name="doc_num" localSheetId="2">#REF!</definedName>
    <definedName name="doc_num" localSheetId="1">#REF!</definedName>
    <definedName name="doc_num">#REF!</definedName>
    <definedName name="doc_quarter" localSheetId="2">#REF!</definedName>
    <definedName name="doc_quarter" localSheetId="1">#REF!</definedName>
    <definedName name="doc_quarter">#REF!</definedName>
    <definedName name="EndRow" localSheetId="2">#REF!</definedName>
    <definedName name="EndRow" localSheetId="1">#REF!</definedName>
    <definedName name="EndRow">#REF!</definedName>
    <definedName name="glbuh" localSheetId="2">#REF!</definedName>
    <definedName name="glbuh" localSheetId="1">#REF!</definedName>
    <definedName name="glbuh">#REF!</definedName>
    <definedName name="GLBUH_OUR" localSheetId="2">#REF!</definedName>
    <definedName name="GLBUH_OUR" localSheetId="1">#REF!</definedName>
    <definedName name="GLBUH_OUR">#REF!</definedName>
    <definedName name="GroupOrder" localSheetId="2">#REF!</definedName>
    <definedName name="GroupOrder" localSheetId="1">#REF!</definedName>
    <definedName name="GroupOrder">#REF!</definedName>
    <definedName name="HEAD" localSheetId="2">#REF!</definedName>
    <definedName name="HEAD" localSheetId="1">#REF!</definedName>
    <definedName name="HEAD">#REF!</definedName>
    <definedName name="isp" localSheetId="2">#REF!</definedName>
    <definedName name="isp" localSheetId="1">#REF!</definedName>
    <definedName name="isp">#REF!</definedName>
    <definedName name="isp_post" localSheetId="2">#REF!</definedName>
    <definedName name="isp_post" localSheetId="1">#REF!</definedName>
    <definedName name="isp_post">#REF!</definedName>
    <definedName name="isp_tel" localSheetId="2">#REF!</definedName>
    <definedName name="isp_tel" localSheetId="1">#REF!</definedName>
    <definedName name="isp_tel">#REF!</definedName>
    <definedName name="longname" localSheetId="2">#REF!</definedName>
    <definedName name="longname" localSheetId="1">#REF!</definedName>
    <definedName name="longname">#REF!</definedName>
    <definedName name="LONGNAME_OUR" localSheetId="2">#REF!</definedName>
    <definedName name="LONGNAME_OUR" localSheetId="1">#REF!</definedName>
    <definedName name="LONGNAME_OUR">#REF!</definedName>
    <definedName name="notnullcol" localSheetId="2">#REF!</definedName>
    <definedName name="notnullcol" localSheetId="1">#REF!</definedName>
    <definedName name="notnullcol">#REF!</definedName>
    <definedName name="okato" localSheetId="2">#REF!</definedName>
    <definedName name="okato" localSheetId="1">#REF!</definedName>
    <definedName name="okato">#REF!</definedName>
    <definedName name="okato1" localSheetId="2">#REF!</definedName>
    <definedName name="okato1" localSheetId="1">#REF!</definedName>
    <definedName name="okato1">#REF!</definedName>
    <definedName name="okato2" localSheetId="2">#REF!</definedName>
    <definedName name="okato2" localSheetId="1">#REF!</definedName>
    <definedName name="okato2">#REF!</definedName>
    <definedName name="okpo" localSheetId="2">#REF!</definedName>
    <definedName name="okpo" localSheetId="1">#REF!</definedName>
    <definedName name="okpo">#REF!</definedName>
    <definedName name="OKPO_OUR" localSheetId="2">#REF!</definedName>
    <definedName name="OKPO_OUR" localSheetId="1">#REF!</definedName>
    <definedName name="OKPO_OUR">#REF!</definedName>
    <definedName name="okved" localSheetId="2">#REF!</definedName>
    <definedName name="okved" localSheetId="1">#REF!</definedName>
    <definedName name="okved">#REF!</definedName>
    <definedName name="okved1" localSheetId="2">#REF!</definedName>
    <definedName name="okved1" localSheetId="1">#REF!</definedName>
    <definedName name="okved1">#REF!</definedName>
    <definedName name="orders" localSheetId="2">#REF!</definedName>
    <definedName name="orders" localSheetId="1">#REF!</definedName>
    <definedName name="orders">#REF!</definedName>
    <definedName name="orgname" localSheetId="2">#REF!</definedName>
    <definedName name="orgname" localSheetId="1">#REF!</definedName>
    <definedName name="orgname">#REF!</definedName>
    <definedName name="ORGNAME_OUR" localSheetId="2">#REF!</definedName>
    <definedName name="ORGNAME_OUR" localSheetId="1">#REF!</definedName>
    <definedName name="ORGNAME_OUR">#REF!</definedName>
    <definedName name="performer_fio" localSheetId="2">#REF!</definedName>
    <definedName name="performer_fio" localSheetId="1">#REF!</definedName>
    <definedName name="performer_fio">#REF!</definedName>
    <definedName name="performer_phone" localSheetId="2">#REF!</definedName>
    <definedName name="performer_phone" localSheetId="1">#REF!</definedName>
    <definedName name="performer_phone">#REF!</definedName>
    <definedName name="performer_post" localSheetId="2">#REF!</definedName>
    <definedName name="performer_post" localSheetId="1">#REF!</definedName>
    <definedName name="performer_post">#REF!</definedName>
    <definedName name="performer_soc_fio" localSheetId="2">#REF!</definedName>
    <definedName name="performer_soc_fio" localSheetId="1">#REF!</definedName>
    <definedName name="performer_soc_fio">#REF!</definedName>
    <definedName name="performer_soc_phone" localSheetId="2">#REF!</definedName>
    <definedName name="performer_soc_phone" localSheetId="1">#REF!</definedName>
    <definedName name="performer_soc_phone">#REF!</definedName>
    <definedName name="performer_soc_post" localSheetId="2">#REF!</definedName>
    <definedName name="performer_soc_post" localSheetId="1">#REF!</definedName>
    <definedName name="performer_soc_post">#REF!</definedName>
    <definedName name="PERIOD_WORK" localSheetId="2">#REF!</definedName>
    <definedName name="PERIOD_WORK" localSheetId="1">#REF!</definedName>
    <definedName name="PERIOD_WORK">#REF!</definedName>
    <definedName name="PPP_CODE" localSheetId="2">#REF!</definedName>
    <definedName name="PPP_CODE" localSheetId="1">#REF!</definedName>
    <definedName name="PPP_CODE">#REF!</definedName>
    <definedName name="PPP_CODE1" localSheetId="2">#REF!</definedName>
    <definedName name="PPP_CODE1" localSheetId="1">#REF!</definedName>
    <definedName name="PPP_CODE1">#REF!</definedName>
    <definedName name="PPP_NAME" localSheetId="2">#REF!</definedName>
    <definedName name="PPP_NAME" localSheetId="1">#REF!</definedName>
    <definedName name="PPP_NAME">#REF!</definedName>
    <definedName name="region" localSheetId="2">#REF!</definedName>
    <definedName name="region" localSheetId="1">#REF!</definedName>
    <definedName name="region">#REF!</definedName>
    <definedName name="REGION_OUR" localSheetId="2">#REF!</definedName>
    <definedName name="REGION_OUR" localSheetId="1">#REF!</definedName>
    <definedName name="REGION_OUR">#REF!</definedName>
    <definedName name="REM_SONO" localSheetId="2">#REF!</definedName>
    <definedName name="REM_SONO" localSheetId="1">#REF!</definedName>
    <definedName name="REM_SONO">#REF!</definedName>
    <definedName name="rem_year" localSheetId="2">#REF!</definedName>
    <definedName name="rem_year" localSheetId="1">#REF!</definedName>
    <definedName name="rem_year">#REF!</definedName>
    <definedName name="replace_zero" localSheetId="2">#REF!</definedName>
    <definedName name="replace_zero" localSheetId="1">#REF!</definedName>
    <definedName name="replace_zero">#REF!</definedName>
    <definedName name="sono" localSheetId="2">#REF!</definedName>
    <definedName name="sono" localSheetId="1">#REF!</definedName>
    <definedName name="sono">#REF!</definedName>
    <definedName name="SONO_OUR" localSheetId="2">#REF!</definedName>
    <definedName name="SONO_OUR" localSheetId="1">#REF!</definedName>
    <definedName name="SONO_OUR">#REF!</definedName>
    <definedName name="Start1" localSheetId="2">#REF!</definedName>
    <definedName name="Start1" localSheetId="1">#REF!</definedName>
    <definedName name="Start1">#REF!</definedName>
    <definedName name="Start10" localSheetId="2">#REF!</definedName>
    <definedName name="Start10" localSheetId="1">#REF!</definedName>
    <definedName name="Start10">#REF!</definedName>
    <definedName name="Start2" localSheetId="2">#REF!</definedName>
    <definedName name="Start2" localSheetId="1">#REF!</definedName>
    <definedName name="Start2">#REF!</definedName>
    <definedName name="Start3" localSheetId="2">#REF!</definedName>
    <definedName name="Start3" localSheetId="1">#REF!</definedName>
    <definedName name="Start3">#REF!</definedName>
    <definedName name="Start4" localSheetId="2">#REF!</definedName>
    <definedName name="Start4" localSheetId="1">#REF!</definedName>
    <definedName name="Start4">#REF!</definedName>
    <definedName name="Start5" localSheetId="2">#REF!</definedName>
    <definedName name="Start5" localSheetId="1">#REF!</definedName>
    <definedName name="Start5">#REF!</definedName>
    <definedName name="Start6" localSheetId="2">#REF!</definedName>
    <definedName name="Start6" localSheetId="1">#REF!</definedName>
    <definedName name="Start6">#REF!</definedName>
    <definedName name="Start7" localSheetId="2">#REF!</definedName>
    <definedName name="Start7" localSheetId="1">#REF!</definedName>
    <definedName name="Start7">#REF!</definedName>
    <definedName name="Start8" localSheetId="2">#REF!</definedName>
    <definedName name="Start8" localSheetId="1">#REF!</definedName>
    <definedName name="Start8">#REF!</definedName>
    <definedName name="Start9" localSheetId="2">#REF!</definedName>
    <definedName name="Start9" localSheetId="1">#REF!</definedName>
    <definedName name="Start9">#REF!</definedName>
    <definedName name="StartData" localSheetId="2">#REF!</definedName>
    <definedName name="StartData" localSheetId="1">#REF!</definedName>
    <definedName name="StartData">#REF!</definedName>
    <definedName name="StartRow" localSheetId="2">#REF!</definedName>
    <definedName name="StartRow" localSheetId="1">#REF!</definedName>
    <definedName name="StartRow">#REF!</definedName>
    <definedName name="TOWN" localSheetId="2">#REF!</definedName>
    <definedName name="TOWN" localSheetId="1">#REF!</definedName>
    <definedName name="TOWN">#REF!</definedName>
    <definedName name="ul_fio" localSheetId="2">#REF!</definedName>
    <definedName name="ul_fio" localSheetId="1">#REF!</definedName>
    <definedName name="ul_fio">#REF!</definedName>
    <definedName name="ul_post" localSheetId="2">#REF!</definedName>
    <definedName name="ul_post" localSheetId="1">#REF!</definedName>
    <definedName name="ul_post">#REF!</definedName>
    <definedName name="USER_POST" localSheetId="2">#REF!</definedName>
    <definedName name="USER_POST" localSheetId="1">#REF!</definedName>
    <definedName name="USER_POST">#REF!</definedName>
    <definedName name="ved" localSheetId="2">#REF!</definedName>
    <definedName name="ved" localSheetId="1">#REF!</definedName>
    <definedName name="ved">#REF!</definedName>
    <definedName name="ved_name" localSheetId="2">#REF!</definedName>
    <definedName name="ved_name" localSheetId="1">#REF!</definedName>
    <definedName name="ved_name">#REF!</definedName>
    <definedName name="web" localSheetId="2">#REF!</definedName>
    <definedName name="web" localSheetId="1">#REF!</definedName>
    <definedName name="web">#REF!</definedName>
    <definedName name="а" localSheetId="2">#REF!</definedName>
    <definedName name="а" localSheetId="1">#REF!</definedName>
    <definedName name="а">#REF!</definedName>
    <definedName name="ап" localSheetId="2">#REF!</definedName>
    <definedName name="ап" localSheetId="1">#REF!</definedName>
    <definedName name="ап">#REF!</definedName>
    <definedName name="в" localSheetId="2">#REF!</definedName>
    <definedName name="в" localSheetId="1">#REF!</definedName>
    <definedName name="в">#REF!</definedName>
    <definedName name="_xlnm.Print_Titles" localSheetId="0">доходы!$4:$8</definedName>
    <definedName name="_xlnm.Print_Titles" localSheetId="1">'расходы РЗПР'!$5:$9</definedName>
    <definedName name="нет" localSheetId="2">#REF!</definedName>
    <definedName name="нет" localSheetId="1">#REF!</definedName>
    <definedName name="нет">#REF!</definedName>
    <definedName name="Новый" localSheetId="2">#REF!</definedName>
    <definedName name="Новый" localSheetId="1">#REF!</definedName>
    <definedName name="Новый">#REF!</definedName>
    <definedName name="_xlnm.Print_Area">#REF!</definedName>
  </definedNames>
  <calcPr calcId="145621"/>
  <fileRecoveryPr repairLoad="1"/>
</workbook>
</file>

<file path=xl/calcChain.xml><?xml version="1.0" encoding="utf-8"?>
<calcChain xmlns="http://schemas.openxmlformats.org/spreadsheetml/2006/main">
  <c r="K31" i="50" l="1"/>
  <c r="L31" i="50" s="1"/>
  <c r="J31" i="50"/>
  <c r="I31" i="50"/>
  <c r="K30" i="50"/>
  <c r="L30" i="50" s="1"/>
  <c r="J30" i="50"/>
  <c r="I30" i="50"/>
  <c r="K29" i="50"/>
  <c r="L29" i="50" s="1"/>
  <c r="J29" i="50"/>
  <c r="I29" i="50"/>
  <c r="K28" i="50"/>
  <c r="L28" i="50" s="1"/>
  <c r="J28" i="50"/>
  <c r="I28" i="50"/>
  <c r="K27" i="50"/>
  <c r="L27" i="50" s="1"/>
  <c r="I27" i="50"/>
  <c r="K26" i="50"/>
  <c r="L26" i="50" s="1"/>
  <c r="J26" i="50"/>
  <c r="I26" i="50"/>
  <c r="K25" i="50"/>
  <c r="L25" i="50" s="1"/>
  <c r="J25" i="50"/>
  <c r="I25" i="50"/>
  <c r="K24" i="50"/>
  <c r="L24" i="50" s="1"/>
  <c r="J24" i="50"/>
  <c r="I24" i="50"/>
  <c r="K23" i="50"/>
  <c r="L23" i="50" s="1"/>
  <c r="I23" i="50"/>
  <c r="K22" i="50"/>
  <c r="L22" i="50" s="1"/>
  <c r="J22" i="50"/>
  <c r="I22" i="50"/>
  <c r="K21" i="50"/>
  <c r="L21" i="50" s="1"/>
  <c r="J21" i="50"/>
  <c r="I21" i="50"/>
  <c r="K20" i="50"/>
  <c r="L20" i="50" s="1"/>
  <c r="I20" i="50"/>
  <c r="K19" i="50"/>
  <c r="L19" i="50" s="1"/>
  <c r="J19" i="50"/>
  <c r="I19" i="50"/>
  <c r="K18" i="50"/>
  <c r="L18" i="50" s="1"/>
  <c r="J18" i="50"/>
  <c r="I18" i="50"/>
  <c r="K17" i="50"/>
  <c r="L17" i="50" s="1"/>
  <c r="J17" i="50"/>
  <c r="I17" i="50"/>
  <c r="K16" i="50"/>
  <c r="L16" i="50" s="1"/>
  <c r="J16" i="50"/>
  <c r="I16" i="50"/>
  <c r="K15" i="50"/>
  <c r="L15" i="50" s="1"/>
  <c r="J15" i="50"/>
  <c r="I15" i="50"/>
  <c r="K14" i="50"/>
  <c r="L14" i="50" s="1"/>
  <c r="J14" i="50"/>
  <c r="I14" i="50"/>
  <c r="K13" i="50"/>
  <c r="L13" i="50" s="1"/>
  <c r="I13" i="50"/>
  <c r="K12" i="50"/>
  <c r="L12" i="50" s="1"/>
  <c r="J12" i="50"/>
  <c r="I12" i="50"/>
  <c r="J11" i="50"/>
  <c r="I11" i="50"/>
  <c r="J10" i="50"/>
  <c r="I10" i="50"/>
  <c r="G11" i="50"/>
  <c r="K11" i="50" s="1"/>
  <c r="L11" i="50" s="1"/>
  <c r="G10" i="50"/>
  <c r="K10" i="50" s="1"/>
  <c r="L10" i="50" s="1"/>
  <c r="I52" i="49"/>
  <c r="J52" i="49" s="1"/>
  <c r="H52" i="49"/>
  <c r="G52" i="49"/>
  <c r="I51" i="49"/>
  <c r="J51" i="49" s="1"/>
  <c r="H51" i="49"/>
  <c r="G51" i="49"/>
  <c r="I50" i="49"/>
  <c r="J50" i="49" s="1"/>
  <c r="H50" i="49"/>
  <c r="G50" i="49"/>
  <c r="I49" i="49"/>
  <c r="J49" i="49" s="1"/>
  <c r="H49" i="49"/>
  <c r="G49" i="49"/>
  <c r="I48" i="49"/>
  <c r="J48" i="49" s="1"/>
  <c r="H48" i="49"/>
  <c r="G48" i="49"/>
  <c r="I47" i="49"/>
  <c r="J47" i="49" s="1"/>
  <c r="H47" i="49"/>
  <c r="G47" i="49"/>
  <c r="I46" i="49"/>
  <c r="J46" i="49" s="1"/>
  <c r="H46" i="49"/>
  <c r="G46" i="49"/>
  <c r="I45" i="49"/>
  <c r="J45" i="49" s="1"/>
  <c r="H45" i="49"/>
  <c r="G45" i="49"/>
  <c r="I44" i="49"/>
  <c r="J44" i="49" s="1"/>
  <c r="H44" i="49"/>
  <c r="G44" i="49"/>
  <c r="I43" i="49"/>
  <c r="J43" i="49" s="1"/>
  <c r="H43" i="49"/>
  <c r="G43" i="49"/>
  <c r="I42" i="49"/>
  <c r="J42" i="49" s="1"/>
  <c r="H42" i="49"/>
  <c r="G42" i="49"/>
  <c r="I41" i="49"/>
  <c r="J41" i="49" s="1"/>
  <c r="H41" i="49"/>
  <c r="G41" i="49"/>
  <c r="I40" i="49"/>
  <c r="J40" i="49" s="1"/>
  <c r="H40" i="49"/>
  <c r="G40" i="49"/>
  <c r="I39" i="49"/>
  <c r="J39" i="49" s="1"/>
  <c r="H39" i="49"/>
  <c r="G39" i="49"/>
  <c r="I38" i="49"/>
  <c r="J38" i="49" s="1"/>
  <c r="H38" i="49"/>
  <c r="G38" i="49"/>
  <c r="H37" i="49"/>
  <c r="G37" i="49"/>
  <c r="I36" i="49"/>
  <c r="J36" i="49" s="1"/>
  <c r="H36" i="49"/>
  <c r="G36" i="49"/>
  <c r="H35" i="49"/>
  <c r="G35" i="49"/>
  <c r="I34" i="49"/>
  <c r="J34" i="49" s="1"/>
  <c r="H34" i="49"/>
  <c r="G34" i="49"/>
  <c r="I33" i="49"/>
  <c r="J33" i="49" s="1"/>
  <c r="H33" i="49"/>
  <c r="G33" i="49"/>
  <c r="I32" i="49"/>
  <c r="J32" i="49" s="1"/>
  <c r="H32" i="49"/>
  <c r="G32" i="49"/>
  <c r="I31" i="49"/>
  <c r="J31" i="49" s="1"/>
  <c r="H31" i="49"/>
  <c r="G31" i="49"/>
  <c r="I30" i="49"/>
  <c r="J30" i="49" s="1"/>
  <c r="H30" i="49"/>
  <c r="G30" i="49"/>
  <c r="I29" i="49"/>
  <c r="J29" i="49" s="1"/>
  <c r="H29" i="49"/>
  <c r="G29" i="49"/>
  <c r="I28" i="49"/>
  <c r="J28" i="49" s="1"/>
  <c r="H28" i="49"/>
  <c r="G28" i="49"/>
  <c r="I27" i="49"/>
  <c r="J27" i="49" s="1"/>
  <c r="H27" i="49"/>
  <c r="G27" i="49"/>
  <c r="I26" i="49"/>
  <c r="J26" i="49" s="1"/>
  <c r="H26" i="49"/>
  <c r="G26" i="49"/>
  <c r="I25" i="49"/>
  <c r="J25" i="49" s="1"/>
  <c r="H25" i="49"/>
  <c r="G25" i="49"/>
  <c r="I24" i="49"/>
  <c r="J24" i="49" s="1"/>
  <c r="H24" i="49"/>
  <c r="G24" i="49"/>
  <c r="I23" i="49"/>
  <c r="J23" i="49" s="1"/>
  <c r="H23" i="49"/>
  <c r="G23" i="49"/>
  <c r="I22" i="49"/>
  <c r="J22" i="49" s="1"/>
  <c r="H22" i="49"/>
  <c r="G22" i="49"/>
  <c r="I21" i="49"/>
  <c r="J21" i="49" s="1"/>
  <c r="H21" i="49"/>
  <c r="G21" i="49"/>
  <c r="I20" i="49"/>
  <c r="J20" i="49" s="1"/>
  <c r="H20" i="49"/>
  <c r="G20" i="49"/>
  <c r="I19" i="49"/>
  <c r="J19" i="49" s="1"/>
  <c r="H19" i="49"/>
  <c r="G19" i="49"/>
  <c r="I18" i="49"/>
  <c r="J18" i="49" s="1"/>
  <c r="H18" i="49"/>
  <c r="G18" i="49"/>
  <c r="I17" i="49"/>
  <c r="J17" i="49" s="1"/>
  <c r="H17" i="49"/>
  <c r="G17" i="49"/>
  <c r="I16" i="49"/>
  <c r="J16" i="49" s="1"/>
  <c r="H16" i="49"/>
  <c r="G16" i="49"/>
  <c r="I15" i="49"/>
  <c r="J15" i="49" s="1"/>
  <c r="H15" i="49"/>
  <c r="G15" i="49"/>
  <c r="I14" i="49"/>
  <c r="J14" i="49" s="1"/>
  <c r="H14" i="49"/>
  <c r="G14" i="49"/>
  <c r="I13" i="49"/>
  <c r="J13" i="49" s="1"/>
  <c r="H13" i="49"/>
  <c r="G13" i="49"/>
  <c r="I12" i="49"/>
  <c r="J12" i="49" s="1"/>
  <c r="H12" i="49"/>
  <c r="G12" i="49"/>
  <c r="E10" i="49"/>
  <c r="E37" i="49"/>
  <c r="I37" i="49" s="1"/>
  <c r="J37" i="49" s="1"/>
  <c r="E35" i="49"/>
  <c r="I35" i="49" s="1"/>
  <c r="J35" i="49" s="1"/>
  <c r="H178" i="48"/>
  <c r="I178" i="48" s="1"/>
  <c r="G178" i="48"/>
  <c r="F178" i="48"/>
  <c r="H177" i="48"/>
  <c r="I177" i="48" s="1"/>
  <c r="G177" i="48"/>
  <c r="F177" i="48"/>
  <c r="D10" i="49" l="1"/>
  <c r="G10" i="49" l="1"/>
  <c r="H10" i="49"/>
  <c r="I10" i="49"/>
  <c r="J10" i="49" s="1"/>
  <c r="H174" i="48"/>
  <c r="G174" i="48"/>
  <c r="F174" i="48"/>
  <c r="H173" i="48"/>
  <c r="G173" i="48"/>
  <c r="F173" i="48"/>
  <c r="H172" i="48"/>
  <c r="I172" i="48" s="1"/>
  <c r="F172" i="48"/>
  <c r="H171" i="48"/>
  <c r="I171" i="48" s="1"/>
  <c r="F171" i="48"/>
  <c r="H170" i="48"/>
  <c r="I170" i="48" s="1"/>
  <c r="F170" i="48"/>
  <c r="H169" i="48"/>
  <c r="G169" i="48"/>
  <c r="F169" i="48"/>
  <c r="H168" i="48"/>
  <c r="G168" i="48"/>
  <c r="F168" i="48"/>
  <c r="H167" i="48"/>
  <c r="G167" i="48"/>
  <c r="F167" i="48"/>
  <c r="H166" i="48"/>
  <c r="I166" i="48" s="1"/>
  <c r="G166" i="48"/>
  <c r="F166" i="48"/>
  <c r="H165" i="48"/>
  <c r="I165" i="48" s="1"/>
  <c r="G165" i="48"/>
  <c r="F165" i="48"/>
  <c r="H164" i="48"/>
  <c r="I164" i="48" s="1"/>
  <c r="G164" i="48"/>
  <c r="F164" i="48"/>
  <c r="H163" i="48"/>
  <c r="I163" i="48" s="1"/>
  <c r="G163" i="48"/>
  <c r="F163" i="48"/>
  <c r="H162" i="48"/>
  <c r="I162" i="48" s="1"/>
  <c r="F162" i="48"/>
  <c r="H161" i="48"/>
  <c r="I161" i="48" s="1"/>
  <c r="F161" i="48"/>
  <c r="H160" i="48"/>
  <c r="I160" i="48" s="1"/>
  <c r="G160" i="48"/>
  <c r="F160" i="48"/>
  <c r="H159" i="48"/>
  <c r="I159" i="48" s="1"/>
  <c r="G159" i="48"/>
  <c r="F159" i="48"/>
  <c r="H158" i="48"/>
  <c r="I158" i="48" s="1"/>
  <c r="G158" i="48"/>
  <c r="F158" i="48"/>
  <c r="H157" i="48"/>
  <c r="I157" i="48" s="1"/>
  <c r="G157" i="48"/>
  <c r="F157" i="48"/>
  <c r="H156" i="48"/>
  <c r="I156" i="48" s="1"/>
  <c r="G156" i="48"/>
  <c r="F156" i="48"/>
  <c r="H155" i="48"/>
  <c r="I155" i="48" s="1"/>
  <c r="G155" i="48"/>
  <c r="F155" i="48"/>
  <c r="H154" i="48"/>
  <c r="I154" i="48" s="1"/>
  <c r="G154" i="48"/>
  <c r="F154" i="48"/>
  <c r="H153" i="48"/>
  <c r="I153" i="48" s="1"/>
  <c r="G153" i="48"/>
  <c r="F153" i="48"/>
  <c r="H152" i="48"/>
  <c r="I152" i="48" s="1"/>
  <c r="G152" i="48"/>
  <c r="F152" i="48"/>
  <c r="H151" i="48"/>
  <c r="I151" i="48" s="1"/>
  <c r="G151" i="48"/>
  <c r="F151" i="48"/>
  <c r="H150" i="48"/>
  <c r="I150" i="48" s="1"/>
  <c r="G150" i="48"/>
  <c r="F150" i="48"/>
  <c r="H149" i="48"/>
  <c r="I149" i="48" s="1"/>
  <c r="G149" i="48"/>
  <c r="F149" i="48"/>
  <c r="H148" i="48"/>
  <c r="I148" i="48" s="1"/>
  <c r="G148" i="48"/>
  <c r="F148" i="48"/>
  <c r="H147" i="48"/>
  <c r="I147" i="48" s="1"/>
  <c r="G147" i="48"/>
  <c r="F147" i="48"/>
  <c r="H146" i="48"/>
  <c r="I146" i="48" s="1"/>
  <c r="F146" i="48"/>
  <c r="H145" i="48"/>
  <c r="I145" i="48" s="1"/>
  <c r="G145" i="48"/>
  <c r="F145" i="48"/>
  <c r="H144" i="48"/>
  <c r="I144" i="48" s="1"/>
  <c r="G144" i="48"/>
  <c r="F144" i="48"/>
  <c r="H143" i="48"/>
  <c r="I143" i="48" s="1"/>
  <c r="G143" i="48"/>
  <c r="F143" i="48"/>
  <c r="H142" i="48"/>
  <c r="I142" i="48" s="1"/>
  <c r="F142" i="48"/>
  <c r="H141" i="48"/>
  <c r="I141" i="48" s="1"/>
  <c r="G141" i="48"/>
  <c r="F141" i="48"/>
  <c r="H140" i="48"/>
  <c r="I140" i="48" s="1"/>
  <c r="G140" i="48"/>
  <c r="F140" i="48"/>
  <c r="H139" i="48"/>
  <c r="I139" i="48" s="1"/>
  <c r="G139" i="48"/>
  <c r="F139" i="48"/>
  <c r="H138" i="48"/>
  <c r="I138" i="48" s="1"/>
  <c r="G138" i="48"/>
  <c r="F138" i="48"/>
  <c r="H137" i="48"/>
  <c r="I137" i="48" s="1"/>
  <c r="G137" i="48"/>
  <c r="F137" i="48"/>
  <c r="H136" i="48"/>
  <c r="I136" i="48" s="1"/>
  <c r="F136" i="48"/>
  <c r="H135" i="48"/>
  <c r="I135" i="48" s="1"/>
  <c r="F135" i="48"/>
  <c r="H134" i="48"/>
  <c r="I134" i="48" s="1"/>
  <c r="G134" i="48"/>
  <c r="F134" i="48"/>
  <c r="H133" i="48"/>
  <c r="I133" i="48" s="1"/>
  <c r="G133" i="48"/>
  <c r="F133" i="48"/>
  <c r="H132" i="48"/>
  <c r="I132" i="48" s="1"/>
  <c r="G132" i="48"/>
  <c r="F132" i="48"/>
  <c r="H131" i="48"/>
  <c r="I131" i="48" s="1"/>
  <c r="G131" i="48"/>
  <c r="F131" i="48"/>
  <c r="H130" i="48"/>
  <c r="I130" i="48" s="1"/>
  <c r="F130" i="48"/>
  <c r="H129" i="48"/>
  <c r="I129" i="48" s="1"/>
  <c r="F129" i="48"/>
  <c r="H128" i="48"/>
  <c r="G128" i="48"/>
  <c r="F128" i="48"/>
  <c r="H127" i="48"/>
  <c r="G127" i="48"/>
  <c r="F127" i="48"/>
  <c r="H126" i="48"/>
  <c r="I126" i="48" s="1"/>
  <c r="G126" i="48"/>
  <c r="F126" i="48"/>
  <c r="H125" i="48"/>
  <c r="I125" i="48" s="1"/>
  <c r="G125" i="48"/>
  <c r="F125" i="48"/>
  <c r="H124" i="48"/>
  <c r="I124" i="48" s="1"/>
  <c r="G124" i="48"/>
  <c r="F124" i="48"/>
  <c r="H123" i="48"/>
  <c r="I123" i="48" s="1"/>
  <c r="G123" i="48"/>
  <c r="F123" i="48"/>
  <c r="H122" i="48"/>
  <c r="G122" i="48"/>
  <c r="F122" i="48"/>
  <c r="H121" i="48"/>
  <c r="G121" i="48"/>
  <c r="F121" i="48"/>
  <c r="H120" i="48"/>
  <c r="I120" i="48" s="1"/>
  <c r="F120" i="48"/>
  <c r="H119" i="48"/>
  <c r="I119" i="48" s="1"/>
  <c r="F119" i="48"/>
  <c r="H118" i="48"/>
  <c r="G118" i="48"/>
  <c r="F118" i="48"/>
  <c r="H117" i="48"/>
  <c r="G117" i="48"/>
  <c r="F117" i="48"/>
  <c r="H116" i="48"/>
  <c r="G116" i="48"/>
  <c r="F116" i="48"/>
  <c r="H115" i="48"/>
  <c r="G115" i="48"/>
  <c r="F115" i="48"/>
  <c r="H114" i="48"/>
  <c r="G114" i="48"/>
  <c r="F114" i="48"/>
  <c r="H113" i="48"/>
  <c r="G113" i="48"/>
  <c r="F113" i="48"/>
  <c r="H112" i="48"/>
  <c r="I112" i="48" s="1"/>
  <c r="F112" i="48"/>
  <c r="H111" i="48"/>
  <c r="I111" i="48" s="1"/>
  <c r="F111" i="48"/>
  <c r="H110" i="48"/>
  <c r="I110" i="48" s="1"/>
  <c r="G110" i="48"/>
  <c r="F110" i="48"/>
  <c r="H109" i="48"/>
  <c r="I109" i="48" s="1"/>
  <c r="F109" i="48"/>
  <c r="H108" i="48"/>
  <c r="I108" i="48" s="1"/>
  <c r="F108" i="48"/>
  <c r="H107" i="48"/>
  <c r="I107" i="48" s="1"/>
  <c r="G107" i="48"/>
  <c r="F107" i="48"/>
  <c r="H106" i="48"/>
  <c r="I106" i="48" s="1"/>
  <c r="G106" i="48"/>
  <c r="F106" i="48"/>
  <c r="H105" i="48"/>
  <c r="I105" i="48" s="1"/>
  <c r="G105" i="48"/>
  <c r="F105" i="48"/>
  <c r="H104" i="48"/>
  <c r="I104" i="48" s="1"/>
  <c r="G104" i="48"/>
  <c r="F104" i="48"/>
  <c r="H103" i="48"/>
  <c r="I103" i="48" s="1"/>
  <c r="G103" i="48"/>
  <c r="F103" i="48"/>
  <c r="H102" i="48"/>
  <c r="I102" i="48" s="1"/>
  <c r="G102" i="48"/>
  <c r="F102" i="48"/>
  <c r="H101" i="48"/>
  <c r="I101" i="48" s="1"/>
  <c r="G101" i="48"/>
  <c r="F101" i="48"/>
  <c r="H100" i="48"/>
  <c r="I100" i="48" s="1"/>
  <c r="G100" i="48"/>
  <c r="F100" i="48"/>
  <c r="H99" i="48"/>
  <c r="I99" i="48" s="1"/>
  <c r="G99" i="48"/>
  <c r="F99" i="48"/>
  <c r="H98" i="48"/>
  <c r="I98" i="48" s="1"/>
  <c r="G98" i="48"/>
  <c r="F98" i="48"/>
  <c r="H97" i="48"/>
  <c r="I97" i="48" s="1"/>
  <c r="G97" i="48"/>
  <c r="F97" i="48"/>
  <c r="H96" i="48"/>
  <c r="I96" i="48" s="1"/>
  <c r="G96" i="48"/>
  <c r="F96" i="48"/>
  <c r="H95" i="48"/>
  <c r="I95" i="48" s="1"/>
  <c r="G95" i="48"/>
  <c r="F95" i="48"/>
  <c r="H94" i="48"/>
  <c r="I94" i="48" s="1"/>
  <c r="G94" i="48"/>
  <c r="F94" i="48"/>
  <c r="H93" i="48"/>
  <c r="I93" i="48" s="1"/>
  <c r="G93" i="48"/>
  <c r="F93" i="48"/>
  <c r="H92" i="48"/>
  <c r="I92" i="48" s="1"/>
  <c r="G92" i="48"/>
  <c r="F92" i="48"/>
  <c r="H91" i="48"/>
  <c r="I91" i="48" s="1"/>
  <c r="G91" i="48"/>
  <c r="F91" i="48"/>
  <c r="H90" i="48"/>
  <c r="I90" i="48" s="1"/>
  <c r="G90" i="48"/>
  <c r="F90" i="48"/>
  <c r="H89" i="48"/>
  <c r="I89" i="48" s="1"/>
  <c r="G89" i="48"/>
  <c r="F89" i="48"/>
  <c r="H88" i="48"/>
  <c r="I88" i="48" s="1"/>
  <c r="G88" i="48"/>
  <c r="F88" i="48"/>
  <c r="H87" i="48"/>
  <c r="I87" i="48" s="1"/>
  <c r="F87" i="48"/>
  <c r="H86" i="48"/>
  <c r="I86" i="48" s="1"/>
  <c r="F86" i="48"/>
  <c r="H85" i="48"/>
  <c r="I85" i="48" s="1"/>
  <c r="G85" i="48"/>
  <c r="F85" i="48"/>
  <c r="H84" i="48"/>
  <c r="I84" i="48" s="1"/>
  <c r="G84" i="48"/>
  <c r="F84" i="48"/>
  <c r="H83" i="48"/>
  <c r="I83" i="48" s="1"/>
  <c r="F83" i="48"/>
  <c r="H82" i="48"/>
  <c r="I82" i="48" s="1"/>
  <c r="F82" i="48"/>
  <c r="H81" i="48"/>
  <c r="I81" i="48" s="1"/>
  <c r="G81" i="48"/>
  <c r="F81" i="48"/>
  <c r="H80" i="48"/>
  <c r="I80" i="48" s="1"/>
  <c r="G80" i="48"/>
  <c r="F80" i="48"/>
  <c r="H79" i="48"/>
  <c r="I79" i="48" s="1"/>
  <c r="G79" i="48"/>
  <c r="F79" i="48"/>
  <c r="H78" i="48"/>
  <c r="I78" i="48" s="1"/>
  <c r="G78" i="48"/>
  <c r="F78" i="48"/>
  <c r="H77" i="48"/>
  <c r="I77" i="48" s="1"/>
  <c r="G77" i="48"/>
  <c r="F77" i="48"/>
  <c r="H76" i="48"/>
  <c r="I76" i="48" s="1"/>
  <c r="G76" i="48"/>
  <c r="F76" i="48"/>
  <c r="H75" i="48"/>
  <c r="I75" i="48" s="1"/>
  <c r="G75" i="48"/>
  <c r="F75" i="48"/>
  <c r="H74" i="48"/>
  <c r="I74" i="48" s="1"/>
  <c r="G74" i="48"/>
  <c r="F74" i="48"/>
  <c r="H73" i="48"/>
  <c r="I73" i="48" s="1"/>
  <c r="G73" i="48"/>
  <c r="F73" i="48"/>
  <c r="H72" i="48"/>
  <c r="I72" i="48" s="1"/>
  <c r="G72" i="48"/>
  <c r="F72" i="48"/>
  <c r="H71" i="48"/>
  <c r="I71" i="48" s="1"/>
  <c r="G71" i="48"/>
  <c r="F71" i="48"/>
  <c r="H70" i="48"/>
  <c r="I70" i="48" s="1"/>
  <c r="G70" i="48"/>
  <c r="F70" i="48"/>
  <c r="H69" i="48"/>
  <c r="I69" i="48" s="1"/>
  <c r="G69" i="48"/>
  <c r="F69" i="48"/>
  <c r="H68" i="48"/>
  <c r="I68" i="48" s="1"/>
  <c r="G68" i="48"/>
  <c r="F68" i="48"/>
  <c r="H67" i="48"/>
  <c r="I67" i="48" s="1"/>
  <c r="G67" i="48"/>
  <c r="F67" i="48"/>
  <c r="H66" i="48"/>
  <c r="I66" i="48" s="1"/>
  <c r="G66" i="48"/>
  <c r="F66" i="48"/>
  <c r="H65" i="48"/>
  <c r="I65" i="48" s="1"/>
  <c r="G65" i="48"/>
  <c r="F65" i="48"/>
  <c r="H64" i="48"/>
  <c r="I64" i="48" s="1"/>
  <c r="G64" i="48"/>
  <c r="F64" i="48"/>
  <c r="H63" i="48"/>
  <c r="I63" i="48" s="1"/>
  <c r="G63" i="48"/>
  <c r="F63" i="48"/>
  <c r="H62" i="48"/>
  <c r="I62" i="48" s="1"/>
  <c r="G62" i="48"/>
  <c r="F62" i="48"/>
  <c r="H61" i="48"/>
  <c r="I61" i="48" s="1"/>
  <c r="G61" i="48"/>
  <c r="F61" i="48"/>
  <c r="H60" i="48"/>
  <c r="I60" i="48" s="1"/>
  <c r="G60" i="48"/>
  <c r="F60" i="48"/>
  <c r="H59" i="48"/>
  <c r="I59" i="48" s="1"/>
  <c r="G59" i="48"/>
  <c r="F59" i="48"/>
  <c r="H58" i="48"/>
  <c r="I58" i="48" s="1"/>
  <c r="G58" i="48"/>
  <c r="F58" i="48"/>
  <c r="H57" i="48"/>
  <c r="I57" i="48" s="1"/>
  <c r="G57" i="48"/>
  <c r="F57" i="48"/>
  <c r="H56" i="48"/>
  <c r="I56" i="48" s="1"/>
  <c r="G56" i="48"/>
  <c r="F56" i="48"/>
  <c r="H55" i="48"/>
  <c r="I55" i="48" s="1"/>
  <c r="G55" i="48"/>
  <c r="F55" i="48"/>
  <c r="H54" i="48"/>
  <c r="I54" i="48" s="1"/>
  <c r="G54" i="48"/>
  <c r="F54" i="48"/>
  <c r="H53" i="48"/>
  <c r="I53" i="48" s="1"/>
  <c r="G53" i="48"/>
  <c r="F53" i="48"/>
  <c r="H52" i="48"/>
  <c r="I52" i="48" s="1"/>
  <c r="G52" i="48"/>
  <c r="F52" i="48"/>
  <c r="H51" i="48"/>
  <c r="I51" i="48" s="1"/>
  <c r="G51" i="48"/>
  <c r="F51" i="48"/>
  <c r="H50" i="48"/>
  <c r="I50" i="48" s="1"/>
  <c r="G50" i="48"/>
  <c r="F50" i="48"/>
  <c r="H49" i="48"/>
  <c r="I49" i="48" s="1"/>
  <c r="G49" i="48"/>
  <c r="F49" i="48"/>
  <c r="H48" i="48"/>
  <c r="I48" i="48" s="1"/>
  <c r="G48" i="48"/>
  <c r="F48" i="48"/>
  <c r="H47" i="48"/>
  <c r="I47" i="48" s="1"/>
  <c r="G47" i="48"/>
  <c r="F47" i="48"/>
  <c r="H46" i="48"/>
  <c r="I46" i="48" s="1"/>
  <c r="G46" i="48"/>
  <c r="F46" i="48"/>
  <c r="H45" i="48"/>
  <c r="I45" i="48" s="1"/>
  <c r="G45" i="48"/>
  <c r="F45" i="48"/>
  <c r="H44" i="48"/>
  <c r="I44" i="48" s="1"/>
  <c r="G44" i="48"/>
  <c r="F44" i="48"/>
  <c r="H43" i="48"/>
  <c r="I43" i="48" s="1"/>
  <c r="G43" i="48"/>
  <c r="F43" i="48"/>
  <c r="H42" i="48"/>
  <c r="I42" i="48" s="1"/>
  <c r="G42" i="48"/>
  <c r="F42" i="48"/>
  <c r="H41" i="48"/>
  <c r="I41" i="48" s="1"/>
  <c r="G41" i="48"/>
  <c r="F41" i="48"/>
  <c r="H40" i="48"/>
  <c r="I40" i="48" s="1"/>
  <c r="G40" i="48"/>
  <c r="F40" i="48"/>
  <c r="H39" i="48"/>
  <c r="I39" i="48" s="1"/>
  <c r="G39" i="48"/>
  <c r="F39" i="48"/>
  <c r="H38" i="48"/>
  <c r="I38" i="48" s="1"/>
  <c r="G38" i="48"/>
  <c r="F38" i="48"/>
  <c r="H37" i="48"/>
  <c r="I37" i="48" s="1"/>
  <c r="G37" i="48"/>
  <c r="F37" i="48"/>
  <c r="H36" i="48"/>
  <c r="I36" i="48" s="1"/>
  <c r="G36" i="48"/>
  <c r="F36" i="48"/>
  <c r="H35" i="48"/>
  <c r="I35" i="48" s="1"/>
  <c r="G35" i="48"/>
  <c r="F35" i="48"/>
  <c r="H34" i="48"/>
  <c r="I34" i="48" s="1"/>
  <c r="G34" i="48"/>
  <c r="F34" i="48"/>
  <c r="H33" i="48"/>
  <c r="I33" i="48" s="1"/>
  <c r="G33" i="48"/>
  <c r="F33" i="48"/>
  <c r="H32" i="48"/>
  <c r="I32" i="48" s="1"/>
  <c r="G32" i="48"/>
  <c r="F32" i="48"/>
  <c r="H31" i="48"/>
  <c r="I31" i="48" s="1"/>
  <c r="G31" i="48"/>
  <c r="F31" i="48"/>
  <c r="H30" i="48"/>
  <c r="I30" i="48" s="1"/>
  <c r="G30" i="48"/>
  <c r="F30" i="48"/>
  <c r="H29" i="48"/>
  <c r="I29" i="48" s="1"/>
  <c r="G29" i="48"/>
  <c r="F29" i="48"/>
  <c r="H28" i="48"/>
  <c r="I28" i="48" s="1"/>
  <c r="G28" i="48"/>
  <c r="F28" i="48"/>
  <c r="H27" i="48"/>
  <c r="I27" i="48" s="1"/>
  <c r="G27" i="48"/>
  <c r="F27" i="48"/>
  <c r="H26" i="48"/>
  <c r="I26" i="48" s="1"/>
  <c r="G26" i="48"/>
  <c r="F26" i="48"/>
  <c r="H25" i="48"/>
  <c r="I25" i="48" s="1"/>
  <c r="G25" i="48"/>
  <c r="F25" i="48"/>
  <c r="H24" i="48"/>
  <c r="I24" i="48" s="1"/>
  <c r="G24" i="48"/>
  <c r="F24" i="48"/>
  <c r="H23" i="48"/>
  <c r="I23" i="48" s="1"/>
  <c r="G23" i="48"/>
  <c r="F23" i="48"/>
  <c r="H22" i="48"/>
  <c r="I22" i="48" s="1"/>
  <c r="G22" i="48"/>
  <c r="F22" i="48"/>
  <c r="H21" i="48"/>
  <c r="I21" i="48" s="1"/>
  <c r="G21" i="48"/>
  <c r="F21" i="48"/>
  <c r="H20" i="48"/>
  <c r="I20" i="48" s="1"/>
  <c r="G20" i="48"/>
  <c r="F20" i="48"/>
  <c r="H19" i="48"/>
  <c r="I19" i="48" s="1"/>
  <c r="G19" i="48"/>
  <c r="F19" i="48"/>
  <c r="H18" i="48"/>
  <c r="I18" i="48" s="1"/>
  <c r="F18" i="48"/>
  <c r="H17" i="48"/>
  <c r="I17" i="48" s="1"/>
  <c r="G17" i="48"/>
  <c r="F17" i="48"/>
  <c r="H16" i="48"/>
  <c r="I16" i="48" s="1"/>
  <c r="G16" i="48"/>
  <c r="F16" i="48"/>
  <c r="H15" i="48"/>
  <c r="I15" i="48" s="1"/>
  <c r="G15" i="48"/>
  <c r="F15" i="48"/>
  <c r="H14" i="48"/>
  <c r="I14" i="48" s="1"/>
  <c r="G14" i="48"/>
  <c r="F14" i="48"/>
  <c r="H13" i="48"/>
  <c r="I13" i="48" s="1"/>
  <c r="G13" i="48"/>
  <c r="F13" i="48"/>
  <c r="H12" i="48"/>
  <c r="I12" i="48" s="1"/>
  <c r="G12" i="48"/>
  <c r="F12" i="48"/>
  <c r="H11" i="48"/>
  <c r="I11" i="48" s="1"/>
  <c r="G11" i="48"/>
  <c r="F11" i="48"/>
  <c r="H10" i="48"/>
  <c r="I10" i="48" s="1"/>
  <c r="G10" i="48"/>
  <c r="F10" i="48"/>
  <c r="G9" i="48"/>
  <c r="H9" i="48"/>
  <c r="I9" i="48" s="1"/>
  <c r="F9" i="48"/>
</calcChain>
</file>

<file path=xl/comments1.xml><?xml version="1.0" encoding="utf-8"?>
<comments xmlns="http://schemas.openxmlformats.org/spreadsheetml/2006/main">
  <authors>
    <author>Анна М</author>
    <author>user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2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67483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50810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50970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51720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52130</t>
        </r>
      </text>
    </comment>
    <comment ref="B122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R2990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trike/>
            <sz val="9"/>
            <color indexed="81"/>
            <rFont val="Tahoma"/>
            <family val="2"/>
            <charset val="204"/>
          </rPr>
          <t>53040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10"/>
            <rFont val="Tahoma"/>
            <family val="2"/>
            <charset val="204"/>
          </rPr>
          <t xml:space="preserve"> L3040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trike/>
            <sz val="9"/>
            <color indexed="81"/>
            <rFont val="Tahoma"/>
            <family val="2"/>
            <charset val="204"/>
          </rPr>
          <t>R4970</t>
        </r>
        <r>
          <rPr>
            <sz val="9"/>
            <color indexed="10"/>
            <rFont val="Tahoma"/>
            <family val="2"/>
            <charset val="204"/>
          </rPr>
          <t xml:space="preserve"> L4970</t>
        </r>
      </text>
    </comment>
    <comment ref="B128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55190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55550</t>
        </r>
      </text>
    </comment>
    <comment ref="B133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75120</t>
        </r>
      </text>
    </comment>
    <comment ref="B134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trike/>
            <sz val="9"/>
            <color indexed="81"/>
            <rFont val="Tahoma"/>
            <family val="2"/>
            <charset val="204"/>
          </rPr>
          <t xml:space="preserve">73210 74300
</t>
        </r>
        <r>
          <rPr>
            <b/>
            <sz val="9"/>
            <color indexed="81"/>
            <rFont val="Tahoma"/>
            <family val="2"/>
            <charset val="204"/>
          </rPr>
          <t>73930</t>
        </r>
      </text>
    </comment>
    <comment ref="B135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73202</t>
        </r>
      </text>
    </comment>
    <comment ref="B13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73360</t>
        </r>
      </text>
    </comment>
    <comment ref="B13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S3444
</t>
        </r>
      </text>
    </comment>
    <comment ref="B138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61110</t>
        </r>
      </text>
    </comment>
    <comment ref="B13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73010</t>
        </r>
      </text>
    </comment>
    <comment ref="B140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73240</t>
        </r>
      </text>
    </comment>
    <comment ref="B141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62110</t>
        </r>
      </text>
    </comment>
    <comment ref="B142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73900</t>
        </r>
      </text>
    </comment>
    <comment ref="B143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73280</t>
        </r>
      </text>
    </comment>
    <comment ref="B144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73070</t>
        </r>
      </text>
    </comment>
    <comment ref="B145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73090</t>
        </r>
      </text>
    </comment>
    <comment ref="B150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74040</t>
        </r>
      </text>
    </comment>
    <comment ref="B151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74090</t>
        </r>
      </text>
    </comment>
    <comment ref="B152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74030</t>
        </r>
      </text>
    </comment>
    <comment ref="B153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74190</t>
        </r>
      </text>
    </comment>
    <comment ref="B155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51200</t>
        </r>
      </text>
    </comment>
    <comment ref="B157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59300</t>
        </r>
      </text>
    </comment>
    <comment ref="B159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59300</t>
        </r>
      </text>
    </comment>
    <comment ref="B162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51790</t>
        </r>
      </text>
    </comment>
    <comment ref="B164" authorId="0">
      <text>
        <r>
          <rPr>
            <b/>
            <sz val="9"/>
            <color indexed="81"/>
            <rFont val="Tahoma"/>
            <family val="2"/>
            <charset val="204"/>
          </rPr>
          <t>Анна М:</t>
        </r>
        <r>
          <rPr>
            <sz val="9"/>
            <color indexed="81"/>
            <rFont val="Tahoma"/>
            <family val="2"/>
            <charset val="204"/>
          </rPr>
          <t xml:space="preserve">
53030</t>
        </r>
      </text>
    </comment>
  </commentList>
</comments>
</file>

<file path=xl/sharedStrings.xml><?xml version="1.0" encoding="utf-8"?>
<sst xmlns="http://schemas.openxmlformats.org/spreadsheetml/2006/main" count="633" uniqueCount="443">
  <si>
    <t>ВСЕГО</t>
  </si>
  <si>
    <t>ОБЩЕГОСУДАРСТВЕННЫЕ ВОПРОСЫ</t>
  </si>
  <si>
    <t>01</t>
  </si>
  <si>
    <t>02</t>
  </si>
  <si>
    <t>03</t>
  </si>
  <si>
    <t>04</t>
  </si>
  <si>
    <t>05</t>
  </si>
  <si>
    <t>06</t>
  </si>
  <si>
    <t>07</t>
  </si>
  <si>
    <t>12</t>
  </si>
  <si>
    <t>Резервные фонды</t>
  </si>
  <si>
    <t>13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</si>
  <si>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</si>
  <si>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</si>
  <si>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09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</si>
  <si>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</si>
  <si>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</si>
  <si>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</si>
  <si>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</si>
  <si>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</si>
  <si>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</si>
  <si>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</si>
  <si>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</si>
  <si>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</si>
  <si>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</si>
  <si>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</si>
  <si>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</si>
  <si>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</si>
  <si>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</si>
  <si>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</si>
  <si>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обеспечение населения</t>
  </si>
  <si>
    <t>10</t>
  </si>
  <si>
    <t>11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</si>
  <si>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</si>
  <si>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</si>
  <si>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</si>
  <si>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</si>
  <si>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</si>
  <si>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2</t>
  </si>
  <si>
    <t>3</t>
  </si>
  <si>
    <t>4</t>
  </si>
  <si>
    <t>5</t>
  </si>
  <si>
    <t>Дорожное хозяйство (дорожные фонды)</t>
  </si>
  <si>
    <t>Другие вопросы в области жилищно-коммунального хозяйства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</si>
  <si>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</si>
  <si>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</si>
  <si>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</si>
  <si>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</si>
  <si>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</si>
  <si>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9</t>
  </si>
  <si>
    <t>8</t>
  </si>
  <si>
    <t>7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</si>
  <si>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</si>
  <si>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</si>
  <si>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</si>
  <si>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Дополнительное образование детей</t>
  </si>
  <si>
    <t>Молодежная политика</t>
  </si>
  <si>
    <t>Другие вопросы в области социальной политики</t>
  </si>
  <si>
    <t>00000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</si>
  <si>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</si>
  <si>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</si>
  <si>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</si>
  <si>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</si>
  <si>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</si>
  <si>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</si>
  <si>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</si>
  <si>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</si>
  <si>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</si>
  <si>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</si>
  <si>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</si>
  <si>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</si>
  <si>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</si>
  <si>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</si>
  <si>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</si>
  <si>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</si>
  <si>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</si>
  <si>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</si>
  <si>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</si>
  <si>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</si>
  <si>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</si>
  <si>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</si>
  <si>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</si>
  <si>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</si>
  <si>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</si>
  <si>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</si>
  <si>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</si>
  <si>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</si>
  <si>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</si>
  <si>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</si>
  <si>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</si>
  <si>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</si>
  <si>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</si>
  <si>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</si>
  <si>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</si>
  <si>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</si>
  <si>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</si>
  <si>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</si>
  <si>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</si>
  <si>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</si>
  <si>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</si>
  <si>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</si>
  <si>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</si>
  <si>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</si>
  <si>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</si>
  <si>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</si>
  <si>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</si>
  <si>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</si>
  <si>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</si>
  <si>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</si>
  <si>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</si>
  <si>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</si>
  <si>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</si>
  <si>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</si>
  <si>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</si>
  <si>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</si>
  <si>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</si>
  <si>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</si>
  <si>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</si>
  <si>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</si>
  <si>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</si>
  <si>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</si>
  <si>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</si>
  <si>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</si>
  <si>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</si>
  <si>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</si>
  <si>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</si>
  <si>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</si>
  <si>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</si>
  <si>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</si>
  <si>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</si>
  <si>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</si>
  <si>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</si>
  <si>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</si>
  <si>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</si>
  <si>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</si>
  <si>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</si>
  <si>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</si>
  <si>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</si>
  <si>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</si>
  <si>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</si>
  <si>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</si>
  <si>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</si>
  <si>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</si>
  <si>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</si>
  <si>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</si>
  <si>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</si>
  <si>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</si>
  <si>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</si>
  <si>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</si>
  <si>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</si>
  <si>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</si>
  <si>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</si>
  <si>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</si>
  <si>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</si>
  <si>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</si>
  <si>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</si>
  <si>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</si>
  <si>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</si>
  <si>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</si>
  <si>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</si>
  <si>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</si>
  <si>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</si>
  <si>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</si>
  <si>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</si>
  <si>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</si>
  <si>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</si>
  <si>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</si>
  <si>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</si>
  <si>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</si>
  <si>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</si>
  <si>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</si>
  <si>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</si>
  <si>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</si>
  <si>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</si>
  <si>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</si>
  <si>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</si>
  <si>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</si>
  <si>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</si>
  <si>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</si>
  <si>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</si>
  <si>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</si>
  <si>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</si>
  <si>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</si>
  <si>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</si>
  <si>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</si>
  <si>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</si>
  <si>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2 02 25081 00 0000 150</t>
  </si>
  <si>
    <t>2 02 25097 00 0000 150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</si>
  <si>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</si>
  <si>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</si>
  <si>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2 02 25497 00 0000 150</t>
  </si>
  <si>
    <t>Субсидии бюджетам на реализацию мероприятий по обеспечению жильем молодых семей</t>
  </si>
  <si>
    <t>2 02 25519 00 0000 150</t>
  </si>
  <si>
    <t>Субсидия бюджетам на поддержку отрасли культуры</t>
  </si>
  <si>
    <t>2 02 29999 00 0000 150</t>
  </si>
  <si>
    <t>Прочие субсидии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</si>
  <si>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</si>
  <si>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</si>
  <si>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</si>
  <si>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</si>
  <si>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2 02 35120 00 0000 150</t>
  </si>
  <si>
    <t>2 02 35930 00 0000 150</t>
  </si>
  <si>
    <t>Субвенции бюджетам на государственную регистрацию актов гражданского состояния</t>
  </si>
  <si>
    <t>2 02 40000 00 0000 150</t>
  </si>
  <si>
    <t>Иные межбюджетные трансферты</t>
  </si>
  <si>
    <t>2 02 45303 00 0000 150</t>
  </si>
  <si>
    <t>2 03 00000 00 0000 000</t>
  </si>
  <si>
    <t>БЕЗВОЗМЕЗДНЫЕ ПОСТУПЛЕНИЯ ОТ ГОСУДАРСТВЕННЫХ (МУНИЦИПАЛЬНЫХ) ОРГАНИЗАЦИЙ</t>
  </si>
  <si>
    <t>Судебная система</t>
  </si>
  <si>
    <t>Водное хозяйство</t>
  </si>
  <si>
    <t>КУЛЬТУРА, КИНЕМАТОГРАФИЯ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</si>
  <si>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</si>
  <si>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</si>
  <si>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</si>
  <si>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</si>
  <si>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</si>
  <si>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</si>
  <si>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</si>
  <si>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</si>
  <si>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</si>
  <si>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</si>
  <si>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</si>
  <si>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</si>
  <si>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</si>
  <si>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</si>
  <si>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</si>
  <si>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</si>
  <si>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Защита населения и территории от чрезвычайных ситуаций природного и техногенного характера, пожарная безопасность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</si>
  <si>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</si>
  <si>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</si>
  <si>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</si>
  <si>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</si>
  <si>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</si>
  <si>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</si>
  <si>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2 02 25299 00 0000 150</t>
  </si>
  <si>
    <t>2 02 36900 00 0000 150</t>
  </si>
  <si>
    <t>Единая субвенция местным бюджетам из бюджета субъекта Российской Федерации</t>
  </si>
  <si>
    <t>2 02 45505 00 0000 150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</si>
  <si>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</si>
  <si>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</si>
  <si>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Условно утвержденные расходы</t>
  </si>
  <si>
    <t>6</t>
  </si>
  <si>
    <t>9D</t>
  </si>
  <si>
    <t>0</t>
  </si>
  <si>
    <t>00</t>
  </si>
  <si>
    <t>9F</t>
  </si>
  <si>
    <t>9G</t>
  </si>
  <si>
    <t>9Q</t>
  </si>
  <si>
    <t>9R</t>
  </si>
  <si>
    <t>1</t>
  </si>
  <si>
    <t>9U</t>
  </si>
  <si>
    <t>9W</t>
  </si>
  <si>
    <t>9Z</t>
  </si>
  <si>
    <t>9А</t>
  </si>
  <si>
    <t>9Г</t>
  </si>
  <si>
    <t>9Д</t>
  </si>
  <si>
    <t>9Ж</t>
  </si>
  <si>
    <t>9К</t>
  </si>
  <si>
    <t>9Л</t>
  </si>
  <si>
    <t>9П</t>
  </si>
  <si>
    <t>9Т</t>
  </si>
  <si>
    <t>9Ф</t>
  </si>
  <si>
    <t>9Э</t>
  </si>
  <si>
    <t>9Ю</t>
  </si>
  <si>
    <t>9Я</t>
  </si>
  <si>
    <t>Наименование</t>
  </si>
  <si>
    <t xml:space="preserve">2022 факт </t>
  </si>
  <si>
    <t xml:space="preserve">2023
(оценка) </t>
  </si>
  <si>
    <t>2025 прогноз</t>
  </si>
  <si>
    <t>2026 прогноз</t>
  </si>
  <si>
    <t>Прогноз</t>
  </si>
  <si>
    <t>Сравнение:</t>
  </si>
  <si>
    <t xml:space="preserve">к 2022 году </t>
  </si>
  <si>
    <t>к 2023 года</t>
  </si>
  <si>
    <t>руб.</t>
  </si>
  <si>
    <t>%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</si>
  <si>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</si>
  <si>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</si>
  <si>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</si>
  <si>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</si>
  <si>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</si>
  <si>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</si>
  <si>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</si>
  <si>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</si>
  <si>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</si>
  <si>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</si>
  <si>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</si>
  <si>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</si>
  <si>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</si>
  <si>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</si>
  <si>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</si>
  <si>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</si>
  <si>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</si>
  <si>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</si>
  <si>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</si>
  <si>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</si>
  <si>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</si>
  <si>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</si>
  <si>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</si>
  <si>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</si>
  <si>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</si>
  <si>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</si>
  <si>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</si>
  <si>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1 13 02994 14 0000 130</t>
  </si>
  <si>
    <t>Прочие доходы от компенсации затрат бюджетов муниципальных округов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</si>
  <si>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</si>
  <si>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</si>
  <si>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1 16 01050 01 0000 140</t>
  </si>
  <si>
    <t xml:space="preserve">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</si>
  <si>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</si>
  <si>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</si>
  <si>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</si>
  <si>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</si>
  <si>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</si>
  <si>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</si>
  <si>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1 16 07000 00 0000 140</t>
  </si>
  <si>
    <t>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</si>
  <si>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</si>
  <si>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</si>
  <si>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</si>
  <si>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</si>
  <si>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</si>
  <si>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</si>
  <si>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</si>
  <si>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</si>
  <si>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</si>
  <si>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2 02 16549 14 0000 150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</si>
  <si>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</si>
  <si>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</si>
  <si>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</si>
  <si>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</si>
  <si>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</si>
  <si>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</si>
  <si>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</si>
  <si>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</si>
  <si>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</si>
  <si>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2 02 25213 00 0000 150</t>
  </si>
  <si>
    <t>Субсидии бюджетам на обновление материально-технической базы  образовательных организаций для внедрения цифровой образовательной среды и развития цифровых навыков обучающихся</t>
  </si>
  <si>
    <t>2 02 25213 14 0000 150</t>
  </si>
  <si>
    <t>Субсидии бюджетам муниципальных округов на обновление материально-технической базы 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</si>
  <si>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</si>
  <si>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</si>
  <si>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</si>
  <si>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</si>
  <si>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2 02 25555 00 0000 150</t>
  </si>
  <si>
    <t>Субсидии бюджетам на реализацию программ формирования современной городской среды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</si>
  <si>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</si>
  <si>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</si>
  <si>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</si>
  <si>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</si>
  <si>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Субсидии бюджетам муниципальных округов Магаданской области на реализацию муниципальных программ, направленных на материальное стимулирование народных дружинников</t>
  </si>
  <si>
    <t xml:space="preserve">Субсидии бюджетам муниципальных округов на реализацию мероприятий поддержки развития малого и среднего предпринимательства </t>
  </si>
  <si>
    <t>Субсидии бюджетам муниципальных округов на реализацию мероприятий в сфере молодежной политики</t>
  </si>
  <si>
    <t>Субсидии бюджетам муниципальных округов на реализацию мероприятий по поддержке социально ориентированных некоммерческих организаций</t>
  </si>
  <si>
    <t>Субсидии бюджетам муниципальных округов на предоставление молодым семьям  дополнительной социальной выплаты при рождении (усыновлении) каждого ребенка</t>
  </si>
  <si>
    <t xml:space="preserve">Субсидии бюджетам муниципальных образований на реализацию мероприятий «Создание резерва финансовых ресурсов в муниципальных образованиях для оперативного обеспечения локализации, ликвидации чрезвычайных ситуаций, возникших в результате лесных (ландшафтных) пожаров, паводков»
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</si>
  <si>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</si>
  <si>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</si>
  <si>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</si>
  <si>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</si>
  <si>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</si>
  <si>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</si>
  <si>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</si>
  <si>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</si>
  <si>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</si>
  <si>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</si>
  <si>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</si>
  <si>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2 02 45179 14 0000 150</t>
  </si>
  <si>
    <t>Межбюджетные трансферты, передаваемые бюджетам 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</si>
  <si>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</si>
  <si>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</si>
  <si>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2 02 45505 14 0000 150</t>
  </si>
  <si>
    <t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</si>
  <si>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2 07 00000 00 0000 000</t>
  </si>
  <si>
    <t>ПРОЧИЕ БЕЗВОЗМЕЗДНЫЕ ПОСТУПЛЕНИЯ</t>
  </si>
  <si>
    <t>2 07 04000 14 0000 150</t>
  </si>
  <si>
    <t>Прочие безвозмездные поступления в бюджеты муниципальных округов</t>
  </si>
  <si>
    <t>2 07 04050 14 0000 150</t>
  </si>
  <si>
    <t>С 1 ПО 10 код БК</t>
  </si>
  <si>
    <t>НАЛОГОВЫЕ ДОХОДЫ</t>
  </si>
  <si>
    <t>С 11 ПО 17 код БК</t>
  </si>
  <si>
    <t>НЕНАЛОГОВЫЕ ДОХОДЫ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</si>
  <si>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</si>
  <si>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2 02 25081 14 0000 150</t>
  </si>
  <si>
    <t>Субсидии бюджетам муниципальных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</si>
  <si>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</si>
  <si>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</si>
  <si>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</si>
  <si>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</si>
  <si>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</si>
  <si>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</si>
  <si>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2 02 25519 14 0000 150</t>
  </si>
  <si>
    <t>Субсидии бюджетам муниципальных округов на поддержку отрасли культуры</t>
  </si>
  <si>
    <t>2 03 04000 14 0000 150</t>
  </si>
  <si>
    <t>Безвозмездные поступления от государственных (муниципальных) организаций в бюджеты муниципальных округов</t>
  </si>
  <si>
    <t>2 03 04099 14 0000 150</t>
  </si>
  <si>
    <t>Прочие безвозмездные поступления от государственных (муниципальных) организаций в бюджеты муниципальных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</si>
  <si>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</si>
  <si>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</si>
  <si>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</si>
  <si>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</si>
  <si>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Сведения о доходах бюджета муниципального образования "Ягоднинский муниципальный округ Магаданской области" на 2022-2026 годы</t>
  </si>
  <si>
    <t>Сведения о расходах бюджета муниципального образования "Ягоднинский муниципальный округ Магаданской области"</t>
  </si>
  <si>
    <t xml:space="preserve"> по разделам и подразделам классификации расходов на 2022-2026 годы</t>
  </si>
  <si>
    <t>Код КБК</t>
  </si>
  <si>
    <t>справочно:</t>
  </si>
  <si>
    <t>Муниципальная программа «Развитие образования в Ягоднинском муниципальном округе Магаданской области»</t>
  </si>
  <si>
    <t xml:space="preserve">Муниципальная программа «Управление муниципальными финансами Ягоднинского муниципального округа Магаданской области» </t>
  </si>
  <si>
    <t>Муниципальная подпрограмма «Обеспечение транспортной доступности на территории Ягоднинского муниципального округа Магаданской области»</t>
  </si>
  <si>
    <t>Муниципальная программа "Развитие городского хозяйства Ягоднинского муниципального округа Магаданской области"</t>
  </si>
  <si>
    <t>Муниципальная программа «Развитие муниципального управления в муниципальном образовании «Ягоднинский муниципальный округ Магаданской области»</t>
  </si>
  <si>
    <t xml:space="preserve">Муниципальная программа «Молодежь Ягоднинского муниципального округа Магаданской области» </t>
  </si>
  <si>
    <t>Муниципальная программа «Защита населения и территории от чрезвычайных ситуаций и обеспечение пожарной безопасности на территории Ягоднинского муниципального округа Магаданской области»</t>
  </si>
  <si>
    <t>Муниципальная программа "Содержание и ремонт автомобильных дорог общего пользования местного значения Ягоднинского муниципального округа Магаданской области"</t>
  </si>
  <si>
    <t>Муниципальная программа "Благоустройство Ягоднинского муниципального округа Магаданской области"</t>
  </si>
  <si>
    <t>Муниципальная программа "Совершенствование управления муниципальным имуществом муниципального образования "Ягоднинский муниципальный округ Магаданской области"</t>
  </si>
  <si>
    <t>Муниципальная программа "Социальное развитие Ягоднинского муниципального округа Магаданской области"</t>
  </si>
  <si>
    <t>Муниципальная программа "Экономическое развитие Ягоднинского муниципального округа Магаданской области"</t>
  </si>
  <si>
    <t>Муниципальная программа «Развитие культуры в Ягоднинском муниципальном округе Магаданской области»</t>
  </si>
  <si>
    <t>Муниципальная программа "Организация и обеспечение отдыха, оздоровления и занятости детей в Ягоднинском муниципальном округе Магаданской области"</t>
  </si>
  <si>
    <t xml:space="preserve"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муниципальном округе Магаданской области" </t>
  </si>
  <si>
    <t>Муниципальная программа «Профилактика терроризма и экстремизма в Ягоднинском муниципальном округе Магаданской области»</t>
  </si>
  <si>
    <t>Муниципальная программа «Развитие физической культуры и спорта в Ягоднинском муниципальном округе Магаданской области»</t>
  </si>
  <si>
    <t>Муниципальная программа «Энергосбережение и повышение энергетической эффективности в муниципальном образовании «Ягоднинский муниципальный округ Магаданской области»</t>
  </si>
  <si>
    <t>Муниципальная программа «Развитие системы обращения с отходами производства и потребления на территории Ягоднинского муниципального округа Магаданской области»</t>
  </si>
  <si>
    <t>Муниципальная программа "Дом для молодой семьи" в Ягоднинском муниципальном округе Магаданской области"</t>
  </si>
  <si>
    <t>9Б</t>
  </si>
  <si>
    <t>Муниципальная программа «Формирование современной городской среды Ягоднинского муниципального округа Магаданской области»</t>
  </si>
  <si>
    <t xml:space="preserve"> по муниципальным программам на 2022-2026 годы</t>
  </si>
  <si>
    <t>Субсидии бюджетам муниципальных образований на софинансирование осуществлений полномочий собственника гидротехнических сооружений</t>
  </si>
  <si>
    <t>Субсидии бюджетам муниципальных образований Магаданской области на организацию отдыха и оздоровление детей</t>
  </si>
  <si>
    <t>Субсидии бюджетам муниципальных образований Магаданской области на восстановление и модернизацию муниципального имущества</t>
  </si>
  <si>
    <t>Субсидии бюджетам муниципальных округов на реализацию мероприятий по oборудованию жилых помещений отдельных категорий граждан автономными пожарными извещателями и их техническое обслуживание</t>
  </si>
  <si>
    <t>Субсидии бюджетам муниципальных образований Магаданской области на реализацию мероприятий в сфере укрепления гражданского единства, гармонизации межнациональных отношений, профилактики экстремизма</t>
  </si>
  <si>
    <t>Субсидии бюджетам муниципальных образований Магаданской области на осуществление мероприятий по подготовке к осенне-зимнему отопительному периоду</t>
  </si>
  <si>
    <t>Субсидии бюджетам муниципальных образований Магаданской области на возмещение части затрат на организацию и проведение областных универсальных совместных ярмарок</t>
  </si>
  <si>
    <t>Субсидии бюджетам муниципальных образований Магаданской области на организацию питания в образовательных учреждениях</t>
  </si>
  <si>
    <t>Субвенции бюджетам муниципальных образований Магаданской области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</si>
  <si>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органов опеки и попечительства</t>
  </si>
  <si>
    <t>Субвенции бюджетам муниципальных образований Магаданской области на осуществление государственных полномочий по созданию и организации деятельности административных комиссий</t>
  </si>
  <si>
    <t>Субвенции бюджетам муниципальных образований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</t>
  </si>
  <si>
    <t>Код РЗ ПР</t>
  </si>
  <si>
    <t>Код целевой статьи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</si>
</sst>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_-* #,##0.00[$€-1]_-;\-* #,##0.00[$€-1]_-;_-* &quot;-&quot;??[$€-1]_-"/>
    <numFmt numFmtId="168" formatCode="0.0_ ;[Red]\-0.0\ "/>
    <numFmt numFmtId="169" formatCode="0.00000"/>
    <numFmt numFmtId="170" formatCode="_-* #,##0.00&quot;р.&quot;_-;\-* #,##0.00&quot;р.&quot;_-;_-* &quot;-&quot;??&quot;р.&quot;_-;_-@_-"/>
    <numFmt numFmtId="171" formatCode="0.00000_ ;[Red]\-0.00000\ "/>
    <numFmt numFmtId="172" formatCode="0.000_ ;[Red]\-0.000\ "/>
    <numFmt numFmtId="173" formatCode="0.0"/>
    <numFmt numFmtId="174" formatCode="0.000"/>
  </numFmts>
  <fonts count="3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 CYR"/>
    </font>
    <font>
      <b/>
      <sz val="8"/>
      <name val="Arial Cyr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indexed="12"/>
      <name val="Arial Cyr"/>
      <charset val="204"/>
    </font>
    <font>
      <strike/>
      <sz val="9"/>
      <color indexed="81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167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8" fillId="0" borderId="0"/>
    <xf numFmtId="0" fontId="4" fillId="0" borderId="0"/>
    <xf numFmtId="0" fontId="13" fillId="0" borderId="0"/>
    <xf numFmtId="0" fontId="13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12" fillId="0" borderId="4">
      <alignment horizontal="center" shrinkToFit="1"/>
    </xf>
    <xf numFmtId="0" fontId="12" fillId="0" borderId="8">
      <alignment horizontal="center" shrinkToFit="1"/>
    </xf>
    <xf numFmtId="0" fontId="14" fillId="0" borderId="9">
      <alignment horizontal="center"/>
    </xf>
    <xf numFmtId="0" fontId="12" fillId="0" borderId="4">
      <alignment horizontal="right" shrinkToFit="1"/>
    </xf>
    <xf numFmtId="0" fontId="12" fillId="0" borderId="4">
      <alignment horizontal="center"/>
    </xf>
    <xf numFmtId="0" fontId="12" fillId="0" borderId="8">
      <alignment horizontal="center"/>
    </xf>
    <xf numFmtId="0" fontId="12" fillId="0" borderId="5">
      <alignment horizontal="right" shrinkToFit="1"/>
    </xf>
    <xf numFmtId="0" fontId="15" fillId="0" borderId="10">
      <alignment horizontal="center"/>
    </xf>
    <xf numFmtId="0" fontId="14" fillId="0" borderId="10">
      <alignment horizontal="center"/>
    </xf>
    <xf numFmtId="0" fontId="15" fillId="0" borderId="11">
      <alignment horizontal="left" vertical="center" wrapText="1"/>
    </xf>
    <xf numFmtId="0" fontId="12" fillId="0" borderId="12">
      <alignment horizontal="left" wrapText="1" indent="1"/>
    </xf>
    <xf numFmtId="0" fontId="12" fillId="0" borderId="13">
      <alignment horizontal="left" wrapText="1" indent="1"/>
    </xf>
    <xf numFmtId="0" fontId="12" fillId="0" borderId="3">
      <alignment horizontal="center" shrinkToFit="1"/>
    </xf>
    <xf numFmtId="0" fontId="12" fillId="0" borderId="6">
      <alignment horizontal="center" shrinkToFit="1"/>
    </xf>
    <xf numFmtId="0" fontId="12" fillId="0" borderId="1">
      <alignment horizontal="center" shrinkToFit="1"/>
    </xf>
    <xf numFmtId="0" fontId="12" fillId="0" borderId="1">
      <alignment horizontal="right" shrinkToFit="1"/>
    </xf>
    <xf numFmtId="0" fontId="12" fillId="0" borderId="6">
      <alignment horizontal="center"/>
    </xf>
    <xf numFmtId="0" fontId="12" fillId="0" borderId="14">
      <alignment horizontal="left" wrapText="1"/>
    </xf>
    <xf numFmtId="0" fontId="12" fillId="0" borderId="12">
      <alignment horizontal="left" wrapText="1"/>
    </xf>
    <xf numFmtId="0" fontId="12" fillId="0" borderId="7">
      <alignment horizontal="left" wrapText="1"/>
    </xf>
    <xf numFmtId="0" fontId="16" fillId="0" borderId="15">
      <alignment horizontal="left" wrapText="1"/>
    </xf>
    <xf numFmtId="0" fontId="12" fillId="0" borderId="4">
      <alignment horizontal="left" wrapText="1" indent="1"/>
    </xf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" fontId="10" fillId="0" borderId="17">
      <alignment horizontal="right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19">
    <xf numFmtId="0" fontId="0" fillId="0" borderId="0" xfId="0"/>
    <xf numFmtId="166" fontId="7" fillId="0" borderId="0" xfId="3" applyNumberFormat="1" applyFont="1" applyFill="1"/>
    <xf numFmtId="166" fontId="23" fillId="0" borderId="1" xfId="3" applyNumberFormat="1" applyFont="1" applyFill="1" applyBorder="1"/>
    <xf numFmtId="0" fontId="23" fillId="0" borderId="1" xfId="0" applyNumberFormat="1" applyFont="1" applyFill="1" applyBorder="1"/>
    <xf numFmtId="169" fontId="23" fillId="0" borderId="1" xfId="0" applyNumberFormat="1" applyFont="1" applyFill="1" applyBorder="1"/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horizontal="justify" vertical="top"/>
    </xf>
    <xf numFmtId="0" fontId="23" fillId="0" borderId="1" xfId="0" applyFont="1" applyFill="1" applyBorder="1" applyAlignment="1">
      <alignment horizontal="justify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55" applyNumberFormat="1" applyFont="1" applyFill="1" applyBorder="1" applyAlignment="1">
      <alignment horizontal="justify" vertical="top" wrapText="1"/>
    </xf>
    <xf numFmtId="0" fontId="25" fillId="0" borderId="1" xfId="0" applyFont="1" applyFill="1" applyBorder="1" applyAlignment="1">
      <alignment horizontal="center" vertical="top" wrapText="1"/>
    </xf>
    <xf numFmtId="0" fontId="24" fillId="0" borderId="1" xfId="55" applyFont="1" applyFill="1" applyBorder="1" applyAlignment="1">
      <alignment horizontal="justify" vertical="top" wrapText="1"/>
    </xf>
    <xf numFmtId="0" fontId="25" fillId="0" borderId="1" xfId="55" applyFont="1" applyFill="1" applyBorder="1" applyAlignment="1">
      <alignment horizontal="justify" vertical="top" wrapText="1"/>
    </xf>
    <xf numFmtId="49" fontId="27" fillId="0" borderId="1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center"/>
    </xf>
    <xf numFmtId="169" fontId="29" fillId="0" borderId="1" xfId="2" applyNumberFormat="1" applyFont="1" applyFill="1" applyBorder="1"/>
    <xf numFmtId="166" fontId="29" fillId="0" borderId="1" xfId="3" applyNumberFormat="1" applyFont="1" applyFill="1" applyBorder="1"/>
    <xf numFmtId="0" fontId="26" fillId="0" borderId="1" xfId="2" applyFont="1" applyFill="1" applyBorder="1" applyAlignment="1">
      <alignment vertical="center"/>
    </xf>
    <xf numFmtId="169" fontId="26" fillId="0" borderId="2" xfId="2" applyNumberFormat="1" applyFont="1" applyFill="1" applyBorder="1"/>
    <xf numFmtId="0" fontId="26" fillId="0" borderId="1" xfId="2" applyFont="1" applyFill="1" applyBorder="1" applyAlignment="1">
      <alignment vertical="top" wrapText="1"/>
    </xf>
    <xf numFmtId="49" fontId="26" fillId="0" borderId="1" xfId="2" applyNumberFormat="1" applyFont="1" applyFill="1" applyBorder="1" applyAlignment="1">
      <alignment horizontal="center"/>
    </xf>
    <xf numFmtId="166" fontId="26" fillId="0" borderId="2" xfId="3" applyNumberFormat="1" applyFont="1" applyFill="1" applyBorder="1"/>
    <xf numFmtId="0" fontId="22" fillId="0" borderId="1" xfId="2" applyFont="1" applyFill="1" applyBorder="1" applyAlignment="1">
      <alignment vertical="top" wrapText="1"/>
    </xf>
    <xf numFmtId="49" fontId="27" fillId="0" borderId="1" xfId="2" applyNumberFormat="1" applyFont="1" applyFill="1" applyBorder="1" applyAlignment="1">
      <alignment horizontal="center"/>
    </xf>
    <xf numFmtId="169" fontId="23" fillId="0" borderId="1" xfId="2" applyNumberFormat="1" applyFont="1" applyFill="1" applyBorder="1"/>
    <xf numFmtId="169" fontId="23" fillId="0" borderId="2" xfId="2" applyNumberFormat="1" applyFont="1" applyFill="1" applyBorder="1"/>
    <xf numFmtId="166" fontId="23" fillId="0" borderId="2" xfId="3" applyNumberFormat="1" applyFont="1" applyFill="1" applyBorder="1"/>
    <xf numFmtId="169" fontId="26" fillId="0" borderId="1" xfId="2" applyNumberFormat="1" applyFont="1" applyFill="1" applyBorder="1"/>
    <xf numFmtId="166" fontId="26" fillId="0" borderId="1" xfId="3" applyNumberFormat="1" applyFont="1" applyFill="1" applyBorder="1"/>
    <xf numFmtId="0" fontId="22" fillId="0" borderId="1" xfId="2" applyFont="1" applyFill="1" applyBorder="1" applyAlignment="1">
      <alignment vertical="center" wrapText="1"/>
    </xf>
    <xf numFmtId="49" fontId="22" fillId="0" borderId="1" xfId="2" applyNumberFormat="1" applyFont="1" applyFill="1" applyBorder="1" applyAlignment="1"/>
    <xf numFmtId="0" fontId="22" fillId="0" borderId="1" xfId="2" applyNumberFormat="1" applyFont="1" applyFill="1" applyBorder="1" applyAlignment="1"/>
    <xf numFmtId="166" fontId="26" fillId="0" borderId="1" xfId="3" applyNumberFormat="1" applyFont="1" applyFill="1" applyBorder="1" applyAlignment="1"/>
    <xf numFmtId="0" fontId="7" fillId="0" borderId="0" xfId="0" applyFont="1" applyFill="1"/>
    <xf numFmtId="49" fontId="27" fillId="0" borderId="7" xfId="2" applyNumberFormat="1" applyFont="1" applyFill="1" applyBorder="1" applyAlignment="1">
      <alignment horizontal="right" wrapText="1"/>
    </xf>
    <xf numFmtId="49" fontId="27" fillId="0" borderId="2" xfId="2" applyNumberFormat="1" applyFont="1" applyFill="1" applyBorder="1" applyAlignment="1">
      <alignment wrapText="1"/>
    </xf>
    <xf numFmtId="0" fontId="22" fillId="0" borderId="1" xfId="2" applyNumberFormat="1" applyFont="1" applyFill="1" applyBorder="1"/>
    <xf numFmtId="166" fontId="22" fillId="0" borderId="1" xfId="3" applyNumberFormat="1" applyFont="1" applyFill="1" applyBorder="1"/>
    <xf numFmtId="49" fontId="22" fillId="0" borderId="1" xfId="2" applyNumberFormat="1" applyFont="1" applyFill="1" applyBorder="1" applyAlignment="1">
      <alignment wrapText="1"/>
    </xf>
    <xf numFmtId="166" fontId="22" fillId="0" borderId="1" xfId="3" applyNumberFormat="1" applyFont="1" applyFill="1" applyBorder="1" applyAlignment="1"/>
    <xf numFmtId="0" fontId="22" fillId="0" borderId="1" xfId="2" applyFont="1" applyFill="1" applyBorder="1" applyAlignment="1">
      <alignment horizontal="left" wrapText="1"/>
    </xf>
    <xf numFmtId="169" fontId="22" fillId="0" borderId="1" xfId="2" applyNumberFormat="1" applyFont="1" applyFill="1" applyBorder="1" applyAlignment="1"/>
    <xf numFmtId="169" fontId="22" fillId="0" borderId="1" xfId="2" applyNumberFormat="1" applyFont="1" applyFill="1" applyBorder="1"/>
    <xf numFmtId="49" fontId="27" fillId="0" borderId="7" xfId="2" applyNumberFormat="1" applyFont="1" applyFill="1" applyBorder="1" applyAlignment="1">
      <alignment horizontal="right"/>
    </xf>
    <xf numFmtId="49" fontId="27" fillId="0" borderId="2" xfId="2" applyNumberFormat="1" applyFont="1" applyFill="1" applyBorder="1" applyAlignment="1"/>
    <xf numFmtId="0" fontId="22" fillId="0" borderId="4" xfId="2" applyFont="1" applyFill="1" applyBorder="1" applyAlignment="1">
      <alignment vertical="top" wrapText="1"/>
    </xf>
    <xf numFmtId="49" fontId="22" fillId="0" borderId="1" xfId="2" applyNumberFormat="1" applyFont="1" applyFill="1" applyBorder="1" applyAlignment="1">
      <alignment vertical="top" wrapText="1"/>
    </xf>
    <xf numFmtId="49" fontId="22" fillId="0" borderId="4" xfId="2" applyNumberFormat="1" applyFont="1" applyFill="1" applyBorder="1" applyAlignment="1">
      <alignment wrapText="1"/>
    </xf>
    <xf numFmtId="0" fontId="22" fillId="0" borderId="2" xfId="2" applyNumberFormat="1" applyFont="1" applyFill="1" applyBorder="1"/>
    <xf numFmtId="166" fontId="22" fillId="0" borderId="2" xfId="3" applyNumberFormat="1" applyFont="1" applyFill="1" applyBorder="1"/>
    <xf numFmtId="0" fontId="0" fillId="0" borderId="0" xfId="0" applyFill="1"/>
    <xf numFmtId="0" fontId="30" fillId="0" borderId="19" xfId="0" applyNumberFormat="1" applyFont="1" applyFill="1" applyBorder="1" applyAlignment="1">
      <alignment horizontal="center" vertical="center" wrapText="1"/>
    </xf>
    <xf numFmtId="166" fontId="30" fillId="0" borderId="19" xfId="3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top" wrapText="1"/>
    </xf>
    <xf numFmtId="166" fontId="32" fillId="0" borderId="2" xfId="3" applyNumberFormat="1" applyFont="1" applyFill="1" applyBorder="1" applyAlignment="1">
      <alignment horizontal="center" vertical="top" wrapText="1"/>
    </xf>
    <xf numFmtId="171" fontId="23" fillId="0" borderId="1" xfId="0" applyNumberFormat="1" applyFont="1" applyFill="1" applyBorder="1"/>
    <xf numFmtId="172" fontId="23" fillId="0" borderId="1" xfId="0" applyNumberFormat="1" applyFont="1" applyFill="1" applyBorder="1"/>
    <xf numFmtId="174" fontId="23" fillId="0" borderId="1" xfId="0" applyNumberFormat="1" applyFont="1" applyFill="1" applyBorder="1"/>
    <xf numFmtId="173" fontId="23" fillId="0" borderId="1" xfId="0" applyNumberFormat="1" applyFont="1" applyFill="1" applyBorder="1"/>
    <xf numFmtId="0" fontId="23" fillId="0" borderId="1" xfId="0" applyFont="1" applyFill="1" applyBorder="1"/>
    <xf numFmtId="168" fontId="23" fillId="0" borderId="1" xfId="0" applyNumberFormat="1" applyFont="1" applyFill="1" applyBorder="1"/>
    <xf numFmtId="0" fontId="25" fillId="0" borderId="1" xfId="0" applyFont="1" applyFill="1" applyBorder="1" applyAlignment="1">
      <alignment horizontal="justify" vertical="top" wrapText="1"/>
    </xf>
    <xf numFmtId="2" fontId="23" fillId="0" borderId="1" xfId="0" applyNumberFormat="1" applyFont="1" applyFill="1" applyBorder="1"/>
    <xf numFmtId="0" fontId="23" fillId="0" borderId="28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justify" vertical="top" wrapText="1"/>
    </xf>
    <xf numFmtId="173" fontId="23" fillId="0" borderId="28" xfId="0" applyNumberFormat="1" applyFont="1" applyFill="1" applyBorder="1"/>
    <xf numFmtId="0" fontId="23" fillId="0" borderId="28" xfId="0" applyNumberFormat="1" applyFont="1" applyFill="1" applyBorder="1"/>
    <xf numFmtId="166" fontId="23" fillId="0" borderId="28" xfId="3" applyNumberFormat="1" applyFont="1" applyFill="1" applyBorder="1"/>
    <xf numFmtId="166" fontId="0" fillId="0" borderId="0" xfId="3" applyNumberFormat="1" applyFont="1" applyFill="1"/>
    <xf numFmtId="49" fontId="23" fillId="0" borderId="1" xfId="2" applyNumberFormat="1" applyFont="1" applyFill="1" applyBorder="1" applyAlignment="1">
      <alignment horizontal="center" vertical="center"/>
    </xf>
    <xf numFmtId="49" fontId="27" fillId="0" borderId="16" xfId="2" applyNumberFormat="1" applyFont="1" applyFill="1" applyBorder="1" applyAlignment="1">
      <alignment horizontal="center" vertical="center"/>
    </xf>
    <xf numFmtId="49" fontId="27" fillId="0" borderId="7" xfId="2" applyNumberFormat="1" applyFont="1" applyFill="1" applyBorder="1" applyAlignment="1">
      <alignment horizontal="center" vertical="center"/>
    </xf>
    <xf numFmtId="49" fontId="27" fillId="0" borderId="2" xfId="2" applyNumberFormat="1" applyFont="1" applyFill="1" applyBorder="1" applyAlignment="1">
      <alignment horizontal="center" vertical="center"/>
    </xf>
    <xf numFmtId="169" fontId="26" fillId="0" borderId="1" xfId="2" applyNumberFormat="1" applyFont="1" applyFill="1" applyBorder="1" applyAlignment="1"/>
    <xf numFmtId="0" fontId="22" fillId="0" borderId="1" xfId="2" applyNumberFormat="1" applyFont="1" applyFill="1" applyBorder="1" applyAlignment="1">
      <alignment horizontal="right"/>
    </xf>
    <xf numFmtId="166" fontId="22" fillId="0" borderId="1" xfId="3" applyNumberFormat="1" applyFont="1" applyFill="1" applyBorder="1" applyAlignment="1">
      <alignment horizontal="right"/>
    </xf>
    <xf numFmtId="0" fontId="26" fillId="0" borderId="19" xfId="0" applyNumberFormat="1" applyFont="1" applyFill="1" applyBorder="1" applyAlignment="1">
      <alignment horizontal="center" vertical="center" wrapText="1"/>
    </xf>
    <xf numFmtId="166" fontId="26" fillId="0" borderId="19" xfId="3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top" wrapText="1"/>
    </xf>
    <xf numFmtId="166" fontId="22" fillId="0" borderId="2" xfId="3" applyNumberFormat="1" applyFont="1" applyFill="1" applyBorder="1" applyAlignment="1">
      <alignment horizontal="center" vertical="top" wrapText="1"/>
    </xf>
    <xf numFmtId="16" fontId="33" fillId="0" borderId="1" xfId="57" applyNumberFormat="1" applyFont="1" applyFill="1" applyBorder="1" applyAlignment="1" applyProtection="1">
      <alignment horizontal="center"/>
    </xf>
    <xf numFmtId="0" fontId="33" fillId="0" borderId="1" xfId="57" applyFont="1" applyFill="1" applyBorder="1" applyAlignment="1" applyProtection="1">
      <alignment horizontal="right"/>
    </xf>
    <xf numFmtId="0" fontId="22" fillId="0" borderId="1" xfId="55" applyNumberFormat="1" applyFont="1" applyFill="1" applyBorder="1"/>
    <xf numFmtId="0" fontId="22" fillId="0" borderId="1" xfId="55" applyFont="1" applyFill="1" applyBorder="1"/>
    <xf numFmtId="0" fontId="33" fillId="0" borderId="1" xfId="57" applyFont="1" applyFill="1" applyBorder="1" applyAlignment="1" applyProtection="1">
      <alignment horizontal="center"/>
    </xf>
    <xf numFmtId="173" fontId="22" fillId="0" borderId="1" xfId="55" applyNumberFormat="1" applyFont="1" applyFill="1" applyBorder="1"/>
    <xf numFmtId="0" fontId="9" fillId="0" borderId="0" xfId="0" applyFont="1" applyFill="1" applyAlignment="1">
      <alignment horizontal="center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70" fontId="23" fillId="0" borderId="23" xfId="0" applyNumberFormat="1" applyFont="1" applyFill="1" applyBorder="1" applyAlignment="1">
      <alignment horizontal="center" vertical="center" wrapText="1"/>
    </xf>
    <xf numFmtId="170" fontId="23" fillId="0" borderId="26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30" fillId="0" borderId="29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top" wrapText="1"/>
    </xf>
    <xf numFmtId="49" fontId="32" fillId="0" borderId="2" xfId="0" applyNumberFormat="1" applyFont="1" applyFill="1" applyBorder="1" applyAlignment="1">
      <alignment horizontal="center" vertical="top" wrapText="1"/>
    </xf>
    <xf numFmtId="170" fontId="31" fillId="0" borderId="23" xfId="0" applyNumberFormat="1" applyFont="1" applyFill="1" applyBorder="1" applyAlignment="1">
      <alignment horizontal="center" vertical="center" wrapText="1"/>
    </xf>
    <xf numFmtId="170" fontId="31" fillId="0" borderId="26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 wrapText="1"/>
    </xf>
    <xf numFmtId="0" fontId="22" fillId="0" borderId="6" xfId="2" applyNumberFormat="1" applyFont="1" applyFill="1" applyBorder="1" applyAlignment="1">
      <alignment horizontal="right" vertical="center"/>
    </xf>
    <xf numFmtId="0" fontId="22" fillId="0" borderId="4" xfId="2" applyNumberFormat="1" applyFont="1" applyFill="1" applyBorder="1" applyAlignment="1">
      <alignment horizontal="right" vertical="center"/>
    </xf>
  </cellXfs>
  <cellStyles count="62">
    <cellStyle name="Euro" xfId="1"/>
    <cellStyle name="xl101" xfId="56"/>
    <cellStyle name="xl104" xfId="30"/>
    <cellStyle name="xl106" xfId="31"/>
    <cellStyle name="xl107" xfId="32"/>
    <cellStyle name="xl109" xfId="33"/>
    <cellStyle name="xl110" xfId="34"/>
    <cellStyle name="xl111" xfId="35"/>
    <cellStyle name="xl112" xfId="36"/>
    <cellStyle name="xl114" xfId="37"/>
    <cellStyle name="xl115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xl94" xfId="49"/>
    <cellStyle name="xl95" xfId="50"/>
    <cellStyle name="xl96" xfId="51"/>
    <cellStyle name="Гиперссылка 2" xfId="57"/>
    <cellStyle name="Обычный" xfId="0" builtinId="0"/>
    <cellStyle name="Обычный 10" xfId="58"/>
    <cellStyle name="Обычный 2" xfId="4"/>
    <cellStyle name="Обычный 2 10" xfId="8"/>
    <cellStyle name="Обычный 2 11" xfId="27"/>
    <cellStyle name="Обычный 2 2" xfId="9"/>
    <cellStyle name="Обычный 2 3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2 9" xfId="16"/>
    <cellStyle name="Обычный 3" xfId="17"/>
    <cellStyle name="Обычный 3 2" xfId="18"/>
    <cellStyle name="Обычный 3 2 2" xfId="20"/>
    <cellStyle name="Обычный 3 2 3" xfId="25"/>
    <cellStyle name="Обычный 4" xfId="19"/>
    <cellStyle name="Обычный 5" xfId="21"/>
    <cellStyle name="Обычный 6" xfId="22"/>
    <cellStyle name="Обычный 7" xfId="28"/>
    <cellStyle name="Обычный 8" xfId="26"/>
    <cellStyle name="Обычный 8 2" xfId="55"/>
    <cellStyle name="Обычный 9" xfId="52"/>
    <cellStyle name="Обычный_Лена_2" xfId="2"/>
    <cellStyle name="Процентный" xfId="3" builtinId="5"/>
    <cellStyle name="Процентный 2" xfId="5"/>
    <cellStyle name="Процентный 3" xfId="6"/>
    <cellStyle name="Процентный 4" xfId="7"/>
    <cellStyle name="Процентный 5" xfId="54"/>
    <cellStyle name="Процентный 6" xfId="59"/>
    <cellStyle name="Тысячи [0]_Лист1" xfId="23"/>
    <cellStyle name="Тысячи_Лист1" xfId="24"/>
    <cellStyle name="Финансовый 2" xfId="29"/>
    <cellStyle name="Финансовый 3" xfId="53"/>
    <cellStyle name="Финансовый 4" xfId="60"/>
    <cellStyle name="Финансовый 5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78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3" sqref="D13"/>
    </sheetView>
  </sheetViews>
  <sheetFormatPr defaultRowHeight="12.75" x14ac:dyDescent="0.2"/>
  <cols>
    <col min="1" max="1" width="21.42578125" style="34" bestFit="1" customWidth="1"/>
    <col min="2" max="2" width="44" style="34" customWidth="1"/>
    <col min="3" max="3" width="14.140625" style="34" customWidth="1"/>
    <col min="4" max="4" width="14.5703125" style="34" bestFit="1" customWidth="1"/>
    <col min="5" max="5" width="13.85546875" style="34" bestFit="1" customWidth="1"/>
    <col min="6" max="6" width="13.5703125" style="34" bestFit="1" customWidth="1"/>
    <col min="7" max="7" width="9.28515625" style="1" bestFit="1" customWidth="1"/>
    <col min="8" max="8" width="13.7109375" style="34" bestFit="1" customWidth="1"/>
    <col min="9" max="9" width="9.28515625" style="1" bestFit="1" customWidth="1"/>
    <col min="10" max="10" width="14.28515625" style="34" bestFit="1" customWidth="1"/>
    <col min="11" max="11" width="15.42578125" style="34" customWidth="1"/>
    <col min="12" max="16384" width="9.140625" style="34"/>
  </cols>
  <sheetData>
    <row r="2" spans="1:11" ht="15.75" x14ac:dyDescent="0.25">
      <c r="A2" s="87" t="s">
        <v>401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14.25" customHeight="1" x14ac:dyDescent="0.2">
      <c r="A4" s="94" t="s">
        <v>404</v>
      </c>
      <c r="B4" s="94" t="s">
        <v>265</v>
      </c>
      <c r="C4" s="99" t="s">
        <v>266</v>
      </c>
      <c r="D4" s="99" t="s">
        <v>267</v>
      </c>
      <c r="E4" s="88">
        <v>2024</v>
      </c>
      <c r="F4" s="89"/>
      <c r="G4" s="89"/>
      <c r="H4" s="89"/>
      <c r="I4" s="89"/>
      <c r="J4" s="90" t="s">
        <v>268</v>
      </c>
      <c r="K4" s="90" t="s">
        <v>269</v>
      </c>
    </row>
    <row r="5" spans="1:11" ht="14.25" x14ac:dyDescent="0.2">
      <c r="A5" s="95"/>
      <c r="B5" s="97"/>
      <c r="C5" s="99"/>
      <c r="D5" s="99"/>
      <c r="E5" s="90" t="s">
        <v>270</v>
      </c>
      <c r="F5" s="88" t="s">
        <v>271</v>
      </c>
      <c r="G5" s="89"/>
      <c r="H5" s="89"/>
      <c r="I5" s="89"/>
      <c r="J5" s="91"/>
      <c r="K5" s="91"/>
    </row>
    <row r="6" spans="1:11" ht="14.25" x14ac:dyDescent="0.2">
      <c r="A6" s="95"/>
      <c r="B6" s="97"/>
      <c r="C6" s="99"/>
      <c r="D6" s="99"/>
      <c r="E6" s="91"/>
      <c r="F6" s="88" t="s">
        <v>272</v>
      </c>
      <c r="G6" s="93"/>
      <c r="H6" s="88" t="s">
        <v>273</v>
      </c>
      <c r="I6" s="93"/>
      <c r="J6" s="91"/>
      <c r="K6" s="91"/>
    </row>
    <row r="7" spans="1:11" ht="14.25" x14ac:dyDescent="0.2">
      <c r="A7" s="96"/>
      <c r="B7" s="98"/>
      <c r="C7" s="99"/>
      <c r="D7" s="99"/>
      <c r="E7" s="92"/>
      <c r="F7" s="77" t="s">
        <v>274</v>
      </c>
      <c r="G7" s="78" t="s">
        <v>275</v>
      </c>
      <c r="H7" s="77" t="s">
        <v>274</v>
      </c>
      <c r="I7" s="78" t="s">
        <v>275</v>
      </c>
      <c r="J7" s="92"/>
      <c r="K7" s="92"/>
    </row>
    <row r="8" spans="1:11" x14ac:dyDescent="0.2">
      <c r="A8" s="79" t="s">
        <v>249</v>
      </c>
      <c r="B8" s="79" t="s">
        <v>38</v>
      </c>
      <c r="C8" s="79" t="s">
        <v>39</v>
      </c>
      <c r="D8" s="79" t="s">
        <v>40</v>
      </c>
      <c r="E8" s="79" t="s">
        <v>41</v>
      </c>
      <c r="F8" s="79" t="s">
        <v>241</v>
      </c>
      <c r="G8" s="80" t="s">
        <v>51</v>
      </c>
      <c r="H8" s="79" t="s">
        <v>50</v>
      </c>
      <c r="I8" s="80" t="s">
        <v>49</v>
      </c>
      <c r="J8" s="79" t="s">
        <v>31</v>
      </c>
      <c r="K8" s="79" t="s">
        <v>32</v>
      </c>
    </row>
    <row r="9" spans="1:11" ht="15" x14ac:dyDescent="0.25">
      <c r="A9" s="5"/>
      <c r="B9" s="6" t="s">
        <v>59</v>
      </c>
      <c r="C9" s="56">
        <v>1249776.11766</v>
      </c>
      <c r="D9" s="56">
        <v>1355082.2378</v>
      </c>
      <c r="E9" s="4">
        <v>1171725.77685</v>
      </c>
      <c r="F9" s="4">
        <f>+E9-C9</f>
        <v>-78050.340809999965</v>
      </c>
      <c r="G9" s="2">
        <f>+E9/C9</f>
        <v>0.93754854192914461</v>
      </c>
      <c r="H9" s="4">
        <f>+E9-D9</f>
        <v>-183356.46094999998</v>
      </c>
      <c r="I9" s="2">
        <f>+H9/D9</f>
        <v>-0.13531020910412231</v>
      </c>
      <c r="J9" s="4">
        <v>1114622.0488400001</v>
      </c>
      <c r="K9" s="4">
        <v>1114729.1129099999</v>
      </c>
    </row>
    <row r="10" spans="1:11" ht="30" x14ac:dyDescent="0.25">
      <c r="A10" s="5" t="s">
        <v>60</v>
      </c>
      <c r="B10" s="6" t="s">
        <v>61</v>
      </c>
      <c r="C10" s="57">
        <v>325193.91480999999</v>
      </c>
      <c r="D10" s="57">
        <v>369639.59999999992</v>
      </c>
      <c r="E10" s="3">
        <v>355035.99999999994</v>
      </c>
      <c r="F10" s="3">
        <f t="shared" ref="F10:F73" si="0">+E10-C10</f>
        <v>29842.085189999954</v>
      </c>
      <c r="G10" s="2">
        <f t="shared" ref="G10:G73" si="1">+E10/C10</f>
        <v>1.0917670467709573</v>
      </c>
      <c r="H10" s="3">
        <f t="shared" ref="H10:H73" si="2">+E10-D10</f>
        <v>-14603.599999999977</v>
      </c>
      <c r="I10" s="2">
        <f t="shared" ref="I10:I73" si="3">+H10/D10</f>
        <v>-3.9507671797069308E-2</v>
      </c>
      <c r="J10" s="3">
        <v>375339.39999999997</v>
      </c>
      <c r="K10" s="3">
        <v>400847.49999999994</v>
      </c>
    </row>
    <row r="11" spans="1:11" ht="15" x14ac:dyDescent="0.25">
      <c r="A11" s="5" t="s">
        <v>62</v>
      </c>
      <c r="B11" s="6" t="s">
        <v>63</v>
      </c>
      <c r="C11" s="3">
        <v>245288.4803</v>
      </c>
      <c r="D11" s="3">
        <v>294752.59999999998</v>
      </c>
      <c r="E11" s="3">
        <v>290113</v>
      </c>
      <c r="F11" s="3">
        <f t="shared" si="0"/>
        <v>44824.519700000004</v>
      </c>
      <c r="G11" s="2">
        <f t="shared" si="1"/>
        <v>1.1827420498719605</v>
      </c>
      <c r="H11" s="3">
        <f t="shared" si="2"/>
        <v>-4639.5999999999767</v>
      </c>
      <c r="I11" s="2">
        <f t="shared" si="3"/>
        <v>-1.5740658436939919E-2</v>
      </c>
      <c r="J11" s="3">
        <v>308654</v>
      </c>
      <c r="K11" s="3">
        <v>327159</v>
      </c>
    </row>
    <row r="12" spans="1:11" ht="15" x14ac:dyDescent="0.25">
      <c r="A12" s="5" t="s">
        <v>64</v>
      </c>
      <c r="B12" s="6" t="s">
        <v>65</v>
      </c>
      <c r="C12" s="3">
        <v>245288.4803</v>
      </c>
      <c r="D12" s="3">
        <v>294752.59999999998</v>
      </c>
      <c r="E12" s="3">
        <v>290113</v>
      </c>
      <c r="F12" s="3">
        <f t="shared" si="0"/>
        <v>44824.519700000004</v>
      </c>
      <c r="G12" s="2">
        <f t="shared" si="1"/>
        <v>1.1827420498719605</v>
      </c>
      <c r="H12" s="3">
        <f t="shared" si="2"/>
        <v>-4639.5999999999767</v>
      </c>
      <c r="I12" s="2">
        <f t="shared" si="3"/>
        <v>-1.5740658436939919E-2</v>
      </c>
      <c r="J12" s="3">
        <v>308654</v>
      </c>
      <c r="K12" s="3">
        <v>327159</v>
      </c>
    </row>
    <row r="13" spans="1:11" ht="105" x14ac:dyDescent="0.25">
      <c r="A13" s="5" t="s">
        <v>66</v>
      </c>
      <c r="B13" s="6" t="s">
        <v>67</v>
      </c>
      <c r="C13" s="3">
        <v>237822.94946</v>
      </c>
      <c r="D13" s="58">
        <v>271211.3</v>
      </c>
      <c r="E13" s="3">
        <v>283806</v>
      </c>
      <c r="F13" s="3">
        <f t="shared" si="0"/>
        <v>45983.050539999997</v>
      </c>
      <c r="G13" s="2">
        <f t="shared" si="1"/>
        <v>1.1933499296195298</v>
      </c>
      <c r="H13" s="3">
        <f t="shared" si="2"/>
        <v>12594.700000000012</v>
      </c>
      <c r="I13" s="2">
        <f t="shared" si="3"/>
        <v>4.643869927248611E-2</v>
      </c>
      <c r="J13" s="3">
        <v>301820</v>
      </c>
      <c r="K13" s="3">
        <v>319760</v>
      </c>
    </row>
    <row r="14" spans="1:11" ht="150" x14ac:dyDescent="0.25">
      <c r="A14" s="5" t="s">
        <v>68</v>
      </c>
      <c r="B14" s="6" t="s">
        <v>69</v>
      </c>
      <c r="C14" s="3">
        <v>225.18983</v>
      </c>
      <c r="D14" s="58">
        <v>185</v>
      </c>
      <c r="E14" s="3">
        <v>276</v>
      </c>
      <c r="F14" s="3">
        <f t="shared" si="0"/>
        <v>50.810169999999999</v>
      </c>
      <c r="G14" s="2">
        <f t="shared" si="1"/>
        <v>1.2256326140483342</v>
      </c>
      <c r="H14" s="3">
        <f t="shared" si="2"/>
        <v>91</v>
      </c>
      <c r="I14" s="2">
        <f t="shared" si="3"/>
        <v>0.49189189189189192</v>
      </c>
      <c r="J14" s="3">
        <v>297</v>
      </c>
      <c r="K14" s="3">
        <v>319</v>
      </c>
    </row>
    <row r="15" spans="1:11" ht="60" x14ac:dyDescent="0.25">
      <c r="A15" s="5" t="s">
        <v>70</v>
      </c>
      <c r="B15" s="6" t="s">
        <v>71</v>
      </c>
      <c r="C15" s="3">
        <v>772.71157999999991</v>
      </c>
      <c r="D15" s="58">
        <v>508.5</v>
      </c>
      <c r="E15" s="3">
        <v>234</v>
      </c>
      <c r="F15" s="3">
        <f t="shared" si="0"/>
        <v>-538.71157999999991</v>
      </c>
      <c r="G15" s="2">
        <f t="shared" si="1"/>
        <v>0.30282967934814697</v>
      </c>
      <c r="H15" s="3">
        <f t="shared" si="2"/>
        <v>-274.5</v>
      </c>
      <c r="I15" s="2">
        <f t="shared" si="3"/>
        <v>-0.53982300884955747</v>
      </c>
      <c r="J15" s="3">
        <v>305</v>
      </c>
      <c r="K15" s="3">
        <v>381</v>
      </c>
    </row>
    <row r="16" spans="1:11" ht="120" x14ac:dyDescent="0.25">
      <c r="A16" s="5" t="s">
        <v>72</v>
      </c>
      <c r="B16" s="6" t="s">
        <v>73</v>
      </c>
      <c r="C16" s="3">
        <v>1531.27125</v>
      </c>
      <c r="D16" s="58">
        <v>1804</v>
      </c>
      <c r="E16" s="3">
        <v>627</v>
      </c>
      <c r="F16" s="3">
        <f t="shared" si="0"/>
        <v>-904.27125000000001</v>
      </c>
      <c r="G16" s="2">
        <f t="shared" si="1"/>
        <v>0.40946370540163934</v>
      </c>
      <c r="H16" s="3">
        <f t="shared" si="2"/>
        <v>-1177</v>
      </c>
      <c r="I16" s="2">
        <f t="shared" si="3"/>
        <v>-0.65243902439024393</v>
      </c>
      <c r="J16" s="3">
        <v>674</v>
      </c>
      <c r="K16" s="3">
        <v>725</v>
      </c>
    </row>
    <row r="17" spans="1:11" ht="135" x14ac:dyDescent="0.25">
      <c r="A17" s="5" t="s">
        <v>211</v>
      </c>
      <c r="B17" s="6" t="s">
        <v>212</v>
      </c>
      <c r="C17" s="3">
        <v>4936.3581799999993</v>
      </c>
      <c r="D17" s="58">
        <v>20954</v>
      </c>
      <c r="E17" s="3">
        <v>4434</v>
      </c>
      <c r="F17" s="3">
        <f t="shared" si="0"/>
        <v>-502.35817999999927</v>
      </c>
      <c r="G17" s="2">
        <f t="shared" si="1"/>
        <v>0.89823303705242896</v>
      </c>
      <c r="H17" s="3">
        <f t="shared" si="2"/>
        <v>-16520</v>
      </c>
      <c r="I17" s="2">
        <f t="shared" si="3"/>
        <v>-0.78839362412904457</v>
      </c>
      <c r="J17" s="3">
        <v>4767</v>
      </c>
      <c r="K17" s="3">
        <v>5124</v>
      </c>
    </row>
    <row r="18" spans="1:11" ht="75" x14ac:dyDescent="0.25">
      <c r="A18" s="5" t="s">
        <v>276</v>
      </c>
      <c r="B18" s="6" t="s">
        <v>277</v>
      </c>
      <c r="C18" s="3"/>
      <c r="D18" s="58">
        <v>89.8</v>
      </c>
      <c r="E18" s="3">
        <v>736</v>
      </c>
      <c r="F18" s="3">
        <f t="shared" si="0"/>
        <v>736</v>
      </c>
      <c r="G18" s="2"/>
      <c r="H18" s="3">
        <f t="shared" si="2"/>
        <v>646.20000000000005</v>
      </c>
      <c r="I18" s="2">
        <f t="shared" si="3"/>
        <v>7.1959910913140321</v>
      </c>
      <c r="J18" s="3">
        <v>791</v>
      </c>
      <c r="K18" s="3">
        <v>850</v>
      </c>
    </row>
    <row r="19" spans="1:11" ht="60" x14ac:dyDescent="0.25">
      <c r="A19" s="5" t="s">
        <v>74</v>
      </c>
      <c r="B19" s="6" t="s">
        <v>75</v>
      </c>
      <c r="C19" s="3">
        <v>16312.438820000001</v>
      </c>
      <c r="D19" s="3">
        <v>17601.100000000002</v>
      </c>
      <c r="E19" s="3">
        <v>16594.599999999999</v>
      </c>
      <c r="F19" s="3">
        <f t="shared" si="0"/>
        <v>282.16117999999733</v>
      </c>
      <c r="G19" s="2">
        <f t="shared" si="1"/>
        <v>1.0172973019616203</v>
      </c>
      <c r="H19" s="3">
        <f t="shared" si="2"/>
        <v>-1006.5000000000036</v>
      </c>
      <c r="I19" s="2">
        <f t="shared" si="3"/>
        <v>-5.7183926004624908E-2</v>
      </c>
      <c r="J19" s="3">
        <v>17402.8</v>
      </c>
      <c r="K19" s="3">
        <v>23469.8</v>
      </c>
    </row>
    <row r="20" spans="1:11" ht="45" x14ac:dyDescent="0.25">
      <c r="A20" s="5" t="s">
        <v>76</v>
      </c>
      <c r="B20" s="6" t="s">
        <v>77</v>
      </c>
      <c r="C20" s="3">
        <v>16312.438820000001</v>
      </c>
      <c r="D20" s="3">
        <v>17601.100000000002</v>
      </c>
      <c r="E20" s="3">
        <v>16594.599999999999</v>
      </c>
      <c r="F20" s="3">
        <f t="shared" si="0"/>
        <v>282.16117999999733</v>
      </c>
      <c r="G20" s="2">
        <f t="shared" si="1"/>
        <v>1.0172973019616203</v>
      </c>
      <c r="H20" s="3">
        <f t="shared" si="2"/>
        <v>-1006.5000000000036</v>
      </c>
      <c r="I20" s="2">
        <f t="shared" si="3"/>
        <v>-5.7183926004624908E-2</v>
      </c>
      <c r="J20" s="3">
        <v>17402.8</v>
      </c>
      <c r="K20" s="3">
        <v>23469.8</v>
      </c>
    </row>
    <row r="21" spans="1:11" ht="90" x14ac:dyDescent="0.25">
      <c r="A21" s="5" t="s">
        <v>78</v>
      </c>
      <c r="B21" s="7" t="s">
        <v>79</v>
      </c>
      <c r="C21" s="3">
        <v>8177.5404000000008</v>
      </c>
      <c r="D21" s="3">
        <v>9382.6</v>
      </c>
      <c r="E21" s="3">
        <v>7662.2</v>
      </c>
      <c r="F21" s="3">
        <f t="shared" si="0"/>
        <v>-515.34040000000095</v>
      </c>
      <c r="G21" s="2">
        <f t="shared" si="1"/>
        <v>0.9369810022583317</v>
      </c>
      <c r="H21" s="3">
        <f t="shared" si="2"/>
        <v>-1720.4000000000005</v>
      </c>
      <c r="I21" s="2">
        <f t="shared" si="3"/>
        <v>-0.18336068893483687</v>
      </c>
      <c r="J21" s="3">
        <v>8086.4</v>
      </c>
      <c r="K21" s="3">
        <v>10731</v>
      </c>
    </row>
    <row r="22" spans="1:11" ht="150" x14ac:dyDescent="0.25">
      <c r="A22" s="5" t="s">
        <v>80</v>
      </c>
      <c r="B22" s="7" t="s">
        <v>278</v>
      </c>
      <c r="C22" s="3">
        <v>8177.5404000000008</v>
      </c>
      <c r="D22" s="58">
        <v>9382.6</v>
      </c>
      <c r="E22" s="3">
        <v>7662.2</v>
      </c>
      <c r="F22" s="3">
        <f t="shared" si="0"/>
        <v>-515.34040000000095</v>
      </c>
      <c r="G22" s="2">
        <f t="shared" si="1"/>
        <v>0.9369810022583317</v>
      </c>
      <c r="H22" s="3">
        <f t="shared" si="2"/>
        <v>-1720.4000000000005</v>
      </c>
      <c r="I22" s="2">
        <f t="shared" si="3"/>
        <v>-0.18336068893483687</v>
      </c>
      <c r="J22" s="3">
        <v>8086.4</v>
      </c>
      <c r="K22" s="3">
        <v>10731</v>
      </c>
    </row>
    <row r="23" spans="1:11" ht="120" x14ac:dyDescent="0.25">
      <c r="A23" s="5" t="s">
        <v>81</v>
      </c>
      <c r="B23" s="7" t="s">
        <v>82</v>
      </c>
      <c r="C23" s="3">
        <v>44.171419999999998</v>
      </c>
      <c r="D23" s="3">
        <v>44.7</v>
      </c>
      <c r="E23" s="3">
        <v>55.5</v>
      </c>
      <c r="F23" s="3">
        <f t="shared" si="0"/>
        <v>11.328580000000002</v>
      </c>
      <c r="G23" s="2">
        <f t="shared" si="1"/>
        <v>1.2564685491206757</v>
      </c>
      <c r="H23" s="3">
        <f t="shared" si="2"/>
        <v>10.799999999999997</v>
      </c>
      <c r="I23" s="2">
        <f t="shared" si="3"/>
        <v>0.24161073825503349</v>
      </c>
      <c r="J23" s="3">
        <v>58.2</v>
      </c>
      <c r="K23" s="3">
        <v>80.8</v>
      </c>
    </row>
    <row r="24" spans="1:11" ht="180" x14ac:dyDescent="0.25">
      <c r="A24" s="5" t="s">
        <v>83</v>
      </c>
      <c r="B24" s="7" t="s">
        <v>279</v>
      </c>
      <c r="C24" s="3">
        <v>44.171419999999998</v>
      </c>
      <c r="D24" s="58">
        <v>44.7</v>
      </c>
      <c r="E24" s="3">
        <v>55.5</v>
      </c>
      <c r="F24" s="3">
        <f t="shared" si="0"/>
        <v>11.328580000000002</v>
      </c>
      <c r="G24" s="2">
        <f t="shared" si="1"/>
        <v>1.2564685491206757</v>
      </c>
      <c r="H24" s="3">
        <f t="shared" si="2"/>
        <v>10.799999999999997</v>
      </c>
      <c r="I24" s="2">
        <f t="shared" si="3"/>
        <v>0.24161073825503349</v>
      </c>
      <c r="J24" s="3">
        <v>58.2</v>
      </c>
      <c r="K24" s="3">
        <v>80.8</v>
      </c>
    </row>
    <row r="25" spans="1:11" ht="90" x14ac:dyDescent="0.25">
      <c r="A25" s="5" t="s">
        <v>84</v>
      </c>
      <c r="B25" s="7" t="s">
        <v>85</v>
      </c>
      <c r="C25" s="3">
        <v>8090.7270000000008</v>
      </c>
      <c r="D25" s="3">
        <v>8173.8</v>
      </c>
      <c r="E25" s="3">
        <v>8876.9</v>
      </c>
      <c r="F25" s="3">
        <f t="shared" si="0"/>
        <v>786.17299999999886</v>
      </c>
      <c r="G25" s="2">
        <f t="shared" si="1"/>
        <v>1.0971696363009158</v>
      </c>
      <c r="H25" s="3">
        <f t="shared" si="2"/>
        <v>703.09999999999945</v>
      </c>
      <c r="I25" s="2">
        <f t="shared" si="3"/>
        <v>8.6018742812400531E-2</v>
      </c>
      <c r="J25" s="3">
        <v>9258.1999999999989</v>
      </c>
      <c r="K25" s="3">
        <v>12658</v>
      </c>
    </row>
    <row r="26" spans="1:11" ht="150" x14ac:dyDescent="0.25">
      <c r="A26" s="5" t="s">
        <v>86</v>
      </c>
      <c r="B26" s="7" t="s">
        <v>280</v>
      </c>
      <c r="C26" s="3">
        <v>8090.7270000000008</v>
      </c>
      <c r="D26" s="58">
        <v>8173.8</v>
      </c>
      <c r="E26" s="3">
        <v>8876.9</v>
      </c>
      <c r="F26" s="3">
        <f t="shared" si="0"/>
        <v>786.17299999999886</v>
      </c>
      <c r="G26" s="2">
        <f t="shared" si="1"/>
        <v>1.0971696363009158</v>
      </c>
      <c r="H26" s="3">
        <f t="shared" si="2"/>
        <v>703.09999999999945</v>
      </c>
      <c r="I26" s="2">
        <f t="shared" si="3"/>
        <v>8.6018742812400531E-2</v>
      </c>
      <c r="J26" s="3">
        <v>9258.1999999999989</v>
      </c>
      <c r="K26" s="3">
        <v>12658</v>
      </c>
    </row>
    <row r="27" spans="1:11" ht="15" x14ac:dyDescent="0.25">
      <c r="A27" s="5" t="s">
        <v>87</v>
      </c>
      <c r="B27" s="6" t="s">
        <v>88</v>
      </c>
      <c r="C27" s="59">
        <v>16155.679099999999</v>
      </c>
      <c r="D27" s="59">
        <v>15575</v>
      </c>
      <c r="E27" s="3">
        <v>18518</v>
      </c>
      <c r="F27" s="3">
        <f t="shared" si="0"/>
        <v>2362.3209000000006</v>
      </c>
      <c r="G27" s="2">
        <f t="shared" si="1"/>
        <v>1.1462223212888649</v>
      </c>
      <c r="H27" s="3">
        <f t="shared" si="2"/>
        <v>2943</v>
      </c>
      <c r="I27" s="2">
        <f t="shared" si="3"/>
        <v>0.18895666131621189</v>
      </c>
      <c r="J27" s="3">
        <v>19277</v>
      </c>
      <c r="K27" s="3">
        <v>20048</v>
      </c>
    </row>
    <row r="28" spans="1:11" ht="30" x14ac:dyDescent="0.25">
      <c r="A28" s="5" t="s">
        <v>89</v>
      </c>
      <c r="B28" s="6" t="s">
        <v>90</v>
      </c>
      <c r="C28" s="3">
        <v>12461.00368</v>
      </c>
      <c r="D28" s="3">
        <v>12432.7</v>
      </c>
      <c r="E28" s="3">
        <v>14722</v>
      </c>
      <c r="F28" s="3">
        <f t="shared" si="0"/>
        <v>2260.9963200000002</v>
      </c>
      <c r="G28" s="2">
        <f t="shared" si="1"/>
        <v>1.1814457629628115</v>
      </c>
      <c r="H28" s="3">
        <f t="shared" si="2"/>
        <v>2289.2999999999993</v>
      </c>
      <c r="I28" s="2">
        <f t="shared" si="3"/>
        <v>0.18413538491236811</v>
      </c>
      <c r="J28" s="3">
        <v>15326</v>
      </c>
      <c r="K28" s="3">
        <v>15939</v>
      </c>
    </row>
    <row r="29" spans="1:11" ht="45" x14ac:dyDescent="0.25">
      <c r="A29" s="5" t="s">
        <v>91</v>
      </c>
      <c r="B29" s="6" t="s">
        <v>92</v>
      </c>
      <c r="C29" s="3">
        <v>7045.6805299999996</v>
      </c>
      <c r="D29" s="3">
        <v>7597</v>
      </c>
      <c r="E29" s="3">
        <v>8144</v>
      </c>
      <c r="F29" s="3">
        <f t="shared" si="0"/>
        <v>1098.3194700000004</v>
      </c>
      <c r="G29" s="2">
        <f t="shared" si="1"/>
        <v>1.1558855053565706</v>
      </c>
      <c r="H29" s="3">
        <f t="shared" si="2"/>
        <v>547</v>
      </c>
      <c r="I29" s="2">
        <f t="shared" si="3"/>
        <v>7.2002106094510993E-2</v>
      </c>
      <c r="J29" s="3">
        <v>8478</v>
      </c>
      <c r="K29" s="3">
        <v>8817</v>
      </c>
    </row>
    <row r="30" spans="1:11" ht="45" x14ac:dyDescent="0.25">
      <c r="A30" s="5" t="s">
        <v>93</v>
      </c>
      <c r="B30" s="6" t="s">
        <v>92</v>
      </c>
      <c r="C30" s="3">
        <v>7045.6805299999996</v>
      </c>
      <c r="D30" s="58">
        <v>7597</v>
      </c>
      <c r="E30" s="3">
        <v>8144</v>
      </c>
      <c r="F30" s="3">
        <f t="shared" si="0"/>
        <v>1098.3194700000004</v>
      </c>
      <c r="G30" s="2">
        <f t="shared" si="1"/>
        <v>1.1558855053565706</v>
      </c>
      <c r="H30" s="3">
        <f t="shared" si="2"/>
        <v>547</v>
      </c>
      <c r="I30" s="2">
        <f t="shared" si="3"/>
        <v>7.2002106094510993E-2</v>
      </c>
      <c r="J30" s="3">
        <v>8478</v>
      </c>
      <c r="K30" s="3">
        <v>8817</v>
      </c>
    </row>
    <row r="31" spans="1:11" ht="60" x14ac:dyDescent="0.25">
      <c r="A31" s="5" t="s">
        <v>94</v>
      </c>
      <c r="B31" s="6" t="s">
        <v>95</v>
      </c>
      <c r="C31" s="60">
        <v>5415.3231500000002</v>
      </c>
      <c r="D31" s="60">
        <v>4835.7</v>
      </c>
      <c r="E31" s="3">
        <v>6578</v>
      </c>
      <c r="F31" s="3">
        <f t="shared" si="0"/>
        <v>1162.6768499999998</v>
      </c>
      <c r="G31" s="2">
        <f t="shared" si="1"/>
        <v>1.2147012870321505</v>
      </c>
      <c r="H31" s="3">
        <f t="shared" si="2"/>
        <v>1742.3000000000002</v>
      </c>
      <c r="I31" s="2">
        <f t="shared" si="3"/>
        <v>0.36029943958475508</v>
      </c>
      <c r="J31" s="3">
        <v>6848</v>
      </c>
      <c r="K31" s="3">
        <v>7122</v>
      </c>
    </row>
    <row r="32" spans="1:11" ht="90" x14ac:dyDescent="0.25">
      <c r="A32" s="5" t="s">
        <v>96</v>
      </c>
      <c r="B32" s="6" t="s">
        <v>97</v>
      </c>
      <c r="C32" s="59">
        <v>5415.3231500000002</v>
      </c>
      <c r="D32" s="58">
        <v>4835.7</v>
      </c>
      <c r="E32" s="3">
        <v>6578</v>
      </c>
      <c r="F32" s="3">
        <f t="shared" si="0"/>
        <v>1162.6768499999998</v>
      </c>
      <c r="G32" s="2">
        <f t="shared" si="1"/>
        <v>1.2147012870321505</v>
      </c>
      <c r="H32" s="3">
        <f t="shared" si="2"/>
        <v>1742.3000000000002</v>
      </c>
      <c r="I32" s="2">
        <f t="shared" si="3"/>
        <v>0.36029943958475508</v>
      </c>
      <c r="J32" s="59">
        <v>6848</v>
      </c>
      <c r="K32" s="59">
        <v>7122</v>
      </c>
    </row>
    <row r="33" spans="1:11" ht="15" x14ac:dyDescent="0.25">
      <c r="A33" s="5" t="s">
        <v>98</v>
      </c>
      <c r="B33" s="6" t="s">
        <v>99</v>
      </c>
      <c r="C33" s="3">
        <v>134.70099999999999</v>
      </c>
      <c r="D33" s="3">
        <v>322.3</v>
      </c>
      <c r="E33" s="3">
        <v>353</v>
      </c>
      <c r="F33" s="3">
        <f t="shared" si="0"/>
        <v>218.29900000000001</v>
      </c>
      <c r="G33" s="2">
        <f t="shared" si="1"/>
        <v>2.6206190006013319</v>
      </c>
      <c r="H33" s="3">
        <f t="shared" si="2"/>
        <v>30.699999999999989</v>
      </c>
      <c r="I33" s="2">
        <f t="shared" si="3"/>
        <v>9.5252869996897263E-2</v>
      </c>
      <c r="J33" s="3">
        <v>367</v>
      </c>
      <c r="K33" s="3">
        <v>382</v>
      </c>
    </row>
    <row r="34" spans="1:11" ht="15" x14ac:dyDescent="0.25">
      <c r="A34" s="5" t="s">
        <v>100</v>
      </c>
      <c r="B34" s="6" t="s">
        <v>99</v>
      </c>
      <c r="C34" s="3">
        <v>134.70099999999999</v>
      </c>
      <c r="D34" s="58">
        <v>322.3</v>
      </c>
      <c r="E34" s="3">
        <v>353</v>
      </c>
      <c r="F34" s="3">
        <f t="shared" si="0"/>
        <v>218.29900000000001</v>
      </c>
      <c r="G34" s="2">
        <f t="shared" si="1"/>
        <v>2.6206190006013319</v>
      </c>
      <c r="H34" s="3">
        <f t="shared" si="2"/>
        <v>30.699999999999989</v>
      </c>
      <c r="I34" s="2">
        <f t="shared" si="3"/>
        <v>9.5252869996897263E-2</v>
      </c>
      <c r="J34" s="3">
        <v>367</v>
      </c>
      <c r="K34" s="3">
        <v>382</v>
      </c>
    </row>
    <row r="35" spans="1:11" ht="30" x14ac:dyDescent="0.25">
      <c r="A35" s="5" t="s">
        <v>101</v>
      </c>
      <c r="B35" s="6" t="s">
        <v>102</v>
      </c>
      <c r="C35" s="59">
        <v>3559.97442</v>
      </c>
      <c r="D35" s="59">
        <v>2820</v>
      </c>
      <c r="E35" s="3">
        <v>3443</v>
      </c>
      <c r="F35" s="3">
        <f t="shared" si="0"/>
        <v>-116.97442000000001</v>
      </c>
      <c r="G35" s="2">
        <f t="shared" si="1"/>
        <v>0.96714178075470558</v>
      </c>
      <c r="H35" s="3">
        <f t="shared" si="2"/>
        <v>623</v>
      </c>
      <c r="I35" s="2">
        <f t="shared" si="3"/>
        <v>0.22092198581560285</v>
      </c>
      <c r="J35" s="3">
        <v>3584</v>
      </c>
      <c r="K35" s="3">
        <v>3727</v>
      </c>
    </row>
    <row r="36" spans="1:11" ht="60" x14ac:dyDescent="0.25">
      <c r="A36" s="5" t="s">
        <v>281</v>
      </c>
      <c r="B36" s="6" t="s">
        <v>282</v>
      </c>
      <c r="C36" s="59">
        <v>3559.97442</v>
      </c>
      <c r="D36" s="58">
        <v>2820</v>
      </c>
      <c r="E36" s="3">
        <v>3443</v>
      </c>
      <c r="F36" s="3">
        <f t="shared" si="0"/>
        <v>-116.97442000000001</v>
      </c>
      <c r="G36" s="2">
        <f t="shared" si="1"/>
        <v>0.96714178075470558</v>
      </c>
      <c r="H36" s="3">
        <f t="shared" si="2"/>
        <v>623</v>
      </c>
      <c r="I36" s="2">
        <f t="shared" si="3"/>
        <v>0.22092198581560285</v>
      </c>
      <c r="J36" s="3">
        <v>3584</v>
      </c>
      <c r="K36" s="3">
        <v>3727</v>
      </c>
    </row>
    <row r="37" spans="1:11" ht="15" x14ac:dyDescent="0.25">
      <c r="A37" s="5" t="s">
        <v>103</v>
      </c>
      <c r="B37" s="6" t="s">
        <v>104</v>
      </c>
      <c r="C37" s="3">
        <v>2874.4757399999999</v>
      </c>
      <c r="D37" s="3">
        <v>2913.6</v>
      </c>
      <c r="E37" s="3">
        <v>3230</v>
      </c>
      <c r="F37" s="3">
        <f t="shared" si="0"/>
        <v>355.52426000000014</v>
      </c>
      <c r="G37" s="2">
        <f t="shared" si="1"/>
        <v>1.123683165960552</v>
      </c>
      <c r="H37" s="3">
        <f t="shared" si="2"/>
        <v>316.40000000000009</v>
      </c>
      <c r="I37" s="2">
        <f t="shared" si="3"/>
        <v>0.10859417902251514</v>
      </c>
      <c r="J37" s="3">
        <v>3285</v>
      </c>
      <c r="K37" s="3">
        <v>3306</v>
      </c>
    </row>
    <row r="38" spans="1:11" ht="15" x14ac:dyDescent="0.25">
      <c r="A38" s="5" t="s">
        <v>105</v>
      </c>
      <c r="B38" s="6" t="s">
        <v>106</v>
      </c>
      <c r="C38" s="3">
        <v>1744.5560700000001</v>
      </c>
      <c r="D38" s="3">
        <v>1611</v>
      </c>
      <c r="E38" s="3">
        <v>1884</v>
      </c>
      <c r="F38" s="3">
        <f t="shared" si="0"/>
        <v>139.44392999999991</v>
      </c>
      <c r="G38" s="2">
        <f t="shared" si="1"/>
        <v>1.0799308961161678</v>
      </c>
      <c r="H38" s="3">
        <f t="shared" si="2"/>
        <v>273</v>
      </c>
      <c r="I38" s="2">
        <f t="shared" si="3"/>
        <v>0.16945996275605213</v>
      </c>
      <c r="J38" s="3">
        <v>1893</v>
      </c>
      <c r="K38" s="3">
        <v>1874</v>
      </c>
    </row>
    <row r="39" spans="1:11" ht="60" x14ac:dyDescent="0.25">
      <c r="A39" s="5" t="s">
        <v>283</v>
      </c>
      <c r="B39" s="6" t="s">
        <v>284</v>
      </c>
      <c r="C39" s="3">
        <v>1744.5560700000001</v>
      </c>
      <c r="D39" s="58">
        <v>1611</v>
      </c>
      <c r="E39" s="3">
        <v>1884</v>
      </c>
      <c r="F39" s="3">
        <f t="shared" si="0"/>
        <v>139.44392999999991</v>
      </c>
      <c r="G39" s="2">
        <f t="shared" si="1"/>
        <v>1.0799308961161678</v>
      </c>
      <c r="H39" s="3">
        <f t="shared" si="2"/>
        <v>273</v>
      </c>
      <c r="I39" s="2">
        <f t="shared" si="3"/>
        <v>0.16945996275605213</v>
      </c>
      <c r="J39" s="3">
        <v>1893</v>
      </c>
      <c r="K39" s="3">
        <v>1874</v>
      </c>
    </row>
    <row r="40" spans="1:11" ht="15" x14ac:dyDescent="0.25">
      <c r="A40" s="5" t="s">
        <v>107</v>
      </c>
      <c r="B40" s="6" t="s">
        <v>108</v>
      </c>
      <c r="C40" s="3">
        <v>1129.91967</v>
      </c>
      <c r="D40" s="3">
        <v>1302.5999999999999</v>
      </c>
      <c r="E40" s="3">
        <v>1346</v>
      </c>
      <c r="F40" s="3">
        <f t="shared" si="0"/>
        <v>216.08033</v>
      </c>
      <c r="G40" s="2">
        <f t="shared" si="1"/>
        <v>1.1912351255908307</v>
      </c>
      <c r="H40" s="3">
        <f t="shared" si="2"/>
        <v>43.400000000000091</v>
      </c>
      <c r="I40" s="2">
        <f t="shared" si="3"/>
        <v>3.3317979425763929E-2</v>
      </c>
      <c r="J40" s="3">
        <v>1392</v>
      </c>
      <c r="K40" s="3">
        <v>1432</v>
      </c>
    </row>
    <row r="41" spans="1:11" ht="15" x14ac:dyDescent="0.25">
      <c r="A41" s="5" t="s">
        <v>109</v>
      </c>
      <c r="B41" s="6" t="s">
        <v>110</v>
      </c>
      <c r="C41" s="3">
        <v>963.31267000000003</v>
      </c>
      <c r="D41" s="3">
        <v>1095.5999999999999</v>
      </c>
      <c r="E41" s="3">
        <v>1090</v>
      </c>
      <c r="F41" s="3">
        <f t="shared" si="0"/>
        <v>126.68732999999997</v>
      </c>
      <c r="G41" s="2">
        <f t="shared" si="1"/>
        <v>1.1315121600134252</v>
      </c>
      <c r="H41" s="3">
        <f t="shared" si="2"/>
        <v>-5.5999999999999091</v>
      </c>
      <c r="I41" s="2">
        <f t="shared" si="3"/>
        <v>-5.1113545089447876E-3</v>
      </c>
      <c r="J41" s="3">
        <v>1131</v>
      </c>
      <c r="K41" s="3">
        <v>1166</v>
      </c>
    </row>
    <row r="42" spans="1:11" ht="45" x14ac:dyDescent="0.25">
      <c r="A42" s="5" t="s">
        <v>285</v>
      </c>
      <c r="B42" s="6" t="s">
        <v>286</v>
      </c>
      <c r="C42" s="3">
        <v>963.31267000000003</v>
      </c>
      <c r="D42" s="58">
        <v>1095.5999999999999</v>
      </c>
      <c r="E42" s="3">
        <v>1090</v>
      </c>
      <c r="F42" s="3">
        <f t="shared" si="0"/>
        <v>126.68732999999997</v>
      </c>
      <c r="G42" s="2">
        <f t="shared" si="1"/>
        <v>1.1315121600134252</v>
      </c>
      <c r="H42" s="3">
        <f t="shared" si="2"/>
        <v>-5.5999999999999091</v>
      </c>
      <c r="I42" s="2">
        <f t="shared" si="3"/>
        <v>-5.1113545089447876E-3</v>
      </c>
      <c r="J42" s="3">
        <v>1131</v>
      </c>
      <c r="K42" s="3">
        <v>1166</v>
      </c>
    </row>
    <row r="43" spans="1:11" ht="15" x14ac:dyDescent="0.25">
      <c r="A43" s="5" t="s">
        <v>111</v>
      </c>
      <c r="B43" s="6" t="s">
        <v>112</v>
      </c>
      <c r="C43" s="3">
        <v>166.607</v>
      </c>
      <c r="D43" s="3">
        <v>207</v>
      </c>
      <c r="E43" s="3">
        <v>256</v>
      </c>
      <c r="F43" s="3">
        <f t="shared" si="0"/>
        <v>89.393000000000001</v>
      </c>
      <c r="G43" s="2">
        <f t="shared" si="1"/>
        <v>1.536550084930405</v>
      </c>
      <c r="H43" s="3">
        <f t="shared" si="2"/>
        <v>49</v>
      </c>
      <c r="I43" s="2">
        <f t="shared" si="3"/>
        <v>0.23671497584541062</v>
      </c>
      <c r="J43" s="3">
        <v>261</v>
      </c>
      <c r="K43" s="3">
        <v>266</v>
      </c>
    </row>
    <row r="44" spans="1:11" ht="60" x14ac:dyDescent="0.25">
      <c r="A44" s="5" t="s">
        <v>287</v>
      </c>
      <c r="B44" s="6" t="s">
        <v>288</v>
      </c>
      <c r="C44" s="3">
        <v>166.607</v>
      </c>
      <c r="D44" s="58">
        <v>207</v>
      </c>
      <c r="E44" s="3">
        <v>256</v>
      </c>
      <c r="F44" s="3">
        <f t="shared" si="0"/>
        <v>89.393000000000001</v>
      </c>
      <c r="G44" s="2">
        <f t="shared" si="1"/>
        <v>1.536550084930405</v>
      </c>
      <c r="H44" s="3">
        <f t="shared" si="2"/>
        <v>49</v>
      </c>
      <c r="I44" s="2">
        <f t="shared" si="3"/>
        <v>0.23671497584541062</v>
      </c>
      <c r="J44" s="3">
        <v>261</v>
      </c>
      <c r="K44" s="3">
        <v>266</v>
      </c>
    </row>
    <row r="45" spans="1:11" ht="15" x14ac:dyDescent="0.25">
      <c r="A45" s="5" t="s">
        <v>113</v>
      </c>
      <c r="B45" s="6" t="s">
        <v>114</v>
      </c>
      <c r="C45" s="3">
        <v>2557.76181</v>
      </c>
      <c r="D45" s="3">
        <v>2691</v>
      </c>
      <c r="E45" s="3">
        <v>2967</v>
      </c>
      <c r="F45" s="3">
        <f t="shared" si="0"/>
        <v>409.23819000000003</v>
      </c>
      <c r="G45" s="2">
        <f t="shared" si="1"/>
        <v>1.1599985535791544</v>
      </c>
      <c r="H45" s="3">
        <f t="shared" si="2"/>
        <v>276</v>
      </c>
      <c r="I45" s="2">
        <f t="shared" si="3"/>
        <v>0.10256410256410256</v>
      </c>
      <c r="J45" s="3">
        <v>3056</v>
      </c>
      <c r="K45" s="3">
        <v>3147</v>
      </c>
    </row>
    <row r="46" spans="1:11" ht="45" x14ac:dyDescent="0.25">
      <c r="A46" s="5" t="s">
        <v>115</v>
      </c>
      <c r="B46" s="6" t="s">
        <v>116</v>
      </c>
      <c r="C46" s="3">
        <v>2557.76181</v>
      </c>
      <c r="D46" s="3">
        <v>2691</v>
      </c>
      <c r="E46" s="3">
        <v>2967</v>
      </c>
      <c r="F46" s="3">
        <f t="shared" si="0"/>
        <v>409.23819000000003</v>
      </c>
      <c r="G46" s="2">
        <f t="shared" si="1"/>
        <v>1.1599985535791544</v>
      </c>
      <c r="H46" s="3">
        <f t="shared" si="2"/>
        <v>276</v>
      </c>
      <c r="I46" s="2">
        <f t="shared" si="3"/>
        <v>0.10256410256410256</v>
      </c>
      <c r="J46" s="3">
        <v>3056</v>
      </c>
      <c r="K46" s="3">
        <v>3147</v>
      </c>
    </row>
    <row r="47" spans="1:11" ht="75" x14ac:dyDescent="0.25">
      <c r="A47" s="5" t="s">
        <v>117</v>
      </c>
      <c r="B47" s="6" t="s">
        <v>118</v>
      </c>
      <c r="C47" s="3">
        <v>2557.76181</v>
      </c>
      <c r="D47" s="58">
        <v>2691</v>
      </c>
      <c r="E47" s="3">
        <v>2967</v>
      </c>
      <c r="F47" s="3">
        <f t="shared" si="0"/>
        <v>409.23819000000003</v>
      </c>
      <c r="G47" s="2">
        <f t="shared" si="1"/>
        <v>1.1599985535791544</v>
      </c>
      <c r="H47" s="3">
        <f t="shared" si="2"/>
        <v>276</v>
      </c>
      <c r="I47" s="2">
        <f t="shared" si="3"/>
        <v>0.10256410256410256</v>
      </c>
      <c r="J47" s="3">
        <v>3056</v>
      </c>
      <c r="K47" s="3">
        <v>3147</v>
      </c>
    </row>
    <row r="48" spans="1:11" ht="60" x14ac:dyDescent="0.25">
      <c r="A48" s="5" t="s">
        <v>119</v>
      </c>
      <c r="B48" s="6" t="s">
        <v>120</v>
      </c>
      <c r="C48" s="3">
        <v>36582.372069999998</v>
      </c>
      <c r="D48" s="3">
        <v>26131.399999999998</v>
      </c>
      <c r="E48" s="3">
        <v>22274.1</v>
      </c>
      <c r="F48" s="3">
        <f t="shared" si="0"/>
        <v>-14308.272069999999</v>
      </c>
      <c r="G48" s="2">
        <f t="shared" si="1"/>
        <v>0.60887522431237462</v>
      </c>
      <c r="H48" s="3">
        <f t="shared" si="2"/>
        <v>-3857.2999999999993</v>
      </c>
      <c r="I48" s="2">
        <f t="shared" si="3"/>
        <v>-0.14761168555837037</v>
      </c>
      <c r="J48" s="3">
        <v>22274.1</v>
      </c>
      <c r="K48" s="3">
        <v>22274.1</v>
      </c>
    </row>
    <row r="49" spans="1:11" ht="120" x14ac:dyDescent="0.25">
      <c r="A49" s="5" t="s">
        <v>121</v>
      </c>
      <c r="B49" s="6" t="s">
        <v>122</v>
      </c>
      <c r="C49" s="3">
        <v>25368.829280000002</v>
      </c>
      <c r="D49" s="3">
        <v>22407.3</v>
      </c>
      <c r="E49" s="3">
        <v>22265.1</v>
      </c>
      <c r="F49" s="3">
        <f t="shared" si="0"/>
        <v>-3103.7292800000032</v>
      </c>
      <c r="G49" s="2">
        <f t="shared" si="1"/>
        <v>0.87765579381911463</v>
      </c>
      <c r="H49" s="3">
        <f t="shared" si="2"/>
        <v>-142.20000000000073</v>
      </c>
      <c r="I49" s="2">
        <f t="shared" si="3"/>
        <v>-6.3461461220227664E-3</v>
      </c>
      <c r="J49" s="3">
        <v>22265.1</v>
      </c>
      <c r="K49" s="3">
        <v>22265.1</v>
      </c>
    </row>
    <row r="50" spans="1:11" ht="90" x14ac:dyDescent="0.25">
      <c r="A50" s="5" t="s">
        <v>123</v>
      </c>
      <c r="B50" s="6" t="s">
        <v>124</v>
      </c>
      <c r="C50" s="3">
        <v>21906.567780000001</v>
      </c>
      <c r="D50" s="3">
        <v>18980</v>
      </c>
      <c r="E50" s="3">
        <v>18940.8</v>
      </c>
      <c r="F50" s="3">
        <f t="shared" si="0"/>
        <v>-2965.7677800000019</v>
      </c>
      <c r="G50" s="2">
        <f t="shared" si="1"/>
        <v>0.86461741475049081</v>
      </c>
      <c r="H50" s="3">
        <f t="shared" si="2"/>
        <v>-39.200000000000728</v>
      </c>
      <c r="I50" s="2">
        <f t="shared" si="3"/>
        <v>-2.0653319283456652E-3</v>
      </c>
      <c r="J50" s="3">
        <v>18940.8</v>
      </c>
      <c r="K50" s="3">
        <v>18940.8</v>
      </c>
    </row>
    <row r="51" spans="1:11" ht="105" x14ac:dyDescent="0.25">
      <c r="A51" s="5" t="s">
        <v>289</v>
      </c>
      <c r="B51" s="6" t="s">
        <v>290</v>
      </c>
      <c r="C51" s="59">
        <v>21906.567780000001</v>
      </c>
      <c r="D51" s="58">
        <v>18980</v>
      </c>
      <c r="E51" s="3">
        <v>18940.8</v>
      </c>
      <c r="F51" s="3">
        <f t="shared" si="0"/>
        <v>-2965.7677800000019</v>
      </c>
      <c r="G51" s="2">
        <f t="shared" si="1"/>
        <v>0.86461741475049081</v>
      </c>
      <c r="H51" s="3">
        <f t="shared" si="2"/>
        <v>-39.200000000000728</v>
      </c>
      <c r="I51" s="2">
        <f t="shared" si="3"/>
        <v>-2.0653319283456652E-3</v>
      </c>
      <c r="J51" s="59">
        <v>18940.8</v>
      </c>
      <c r="K51" s="59">
        <v>18940.8</v>
      </c>
    </row>
    <row r="52" spans="1:11" ht="120" x14ac:dyDescent="0.25">
      <c r="A52" s="5" t="s">
        <v>125</v>
      </c>
      <c r="B52" s="6" t="s">
        <v>126</v>
      </c>
      <c r="C52" s="3">
        <v>58.0276</v>
      </c>
      <c r="D52" s="3">
        <v>135</v>
      </c>
      <c r="E52" s="3">
        <v>58</v>
      </c>
      <c r="F52" s="3">
        <f t="shared" si="0"/>
        <v>-2.7599999999999625E-2</v>
      </c>
      <c r="G52" s="2">
        <f t="shared" si="1"/>
        <v>0.99952436426803792</v>
      </c>
      <c r="H52" s="3">
        <f t="shared" si="2"/>
        <v>-77</v>
      </c>
      <c r="I52" s="2">
        <f t="shared" si="3"/>
        <v>-0.57037037037037042</v>
      </c>
      <c r="J52" s="3">
        <v>58</v>
      </c>
      <c r="K52" s="3">
        <v>58</v>
      </c>
    </row>
    <row r="53" spans="1:11" ht="105" x14ac:dyDescent="0.25">
      <c r="A53" s="5" t="s">
        <v>291</v>
      </c>
      <c r="B53" s="6" t="s">
        <v>292</v>
      </c>
      <c r="C53" s="3">
        <v>58.0276</v>
      </c>
      <c r="D53" s="58">
        <v>135</v>
      </c>
      <c r="E53" s="3">
        <v>58</v>
      </c>
      <c r="F53" s="3">
        <f t="shared" si="0"/>
        <v>-2.7599999999999625E-2</v>
      </c>
      <c r="G53" s="2">
        <f t="shared" si="1"/>
        <v>0.99952436426803792</v>
      </c>
      <c r="H53" s="3">
        <f t="shared" si="2"/>
        <v>-77</v>
      </c>
      <c r="I53" s="2">
        <f t="shared" si="3"/>
        <v>-0.57037037037037042</v>
      </c>
      <c r="J53" s="3">
        <v>58</v>
      </c>
      <c r="K53" s="3">
        <v>58</v>
      </c>
    </row>
    <row r="54" spans="1:11" ht="105" x14ac:dyDescent="0.25">
      <c r="A54" s="5" t="s">
        <v>127</v>
      </c>
      <c r="B54" s="6" t="s">
        <v>128</v>
      </c>
      <c r="C54" s="3">
        <v>87.854129999999998</v>
      </c>
      <c r="D54" s="3">
        <v>107</v>
      </c>
      <c r="E54" s="3">
        <v>81</v>
      </c>
      <c r="F54" s="3">
        <f t="shared" si="0"/>
        <v>-6.8541299999999978</v>
      </c>
      <c r="G54" s="2">
        <f t="shared" si="1"/>
        <v>0.92198283677728077</v>
      </c>
      <c r="H54" s="3">
        <f t="shared" si="2"/>
        <v>-26</v>
      </c>
      <c r="I54" s="2">
        <f t="shared" si="3"/>
        <v>-0.24299065420560748</v>
      </c>
      <c r="J54" s="3">
        <v>81</v>
      </c>
      <c r="K54" s="3">
        <v>81</v>
      </c>
    </row>
    <row r="55" spans="1:11" ht="90" x14ac:dyDescent="0.25">
      <c r="A55" s="5" t="s">
        <v>293</v>
      </c>
      <c r="B55" s="6" t="s">
        <v>294</v>
      </c>
      <c r="C55" s="3">
        <v>87.854129999999998</v>
      </c>
      <c r="D55" s="58">
        <v>107</v>
      </c>
      <c r="E55" s="3">
        <v>81</v>
      </c>
      <c r="F55" s="3">
        <f t="shared" si="0"/>
        <v>-6.8541299999999978</v>
      </c>
      <c r="G55" s="2">
        <f t="shared" si="1"/>
        <v>0.92198283677728077</v>
      </c>
      <c r="H55" s="3">
        <f t="shared" si="2"/>
        <v>-26</v>
      </c>
      <c r="I55" s="2">
        <f t="shared" si="3"/>
        <v>-0.24299065420560748</v>
      </c>
      <c r="J55" s="3">
        <v>81</v>
      </c>
      <c r="K55" s="3">
        <v>81</v>
      </c>
    </row>
    <row r="56" spans="1:11" ht="60" x14ac:dyDescent="0.25">
      <c r="A56" s="5" t="s">
        <v>129</v>
      </c>
      <c r="B56" s="6" t="s">
        <v>130</v>
      </c>
      <c r="C56" s="3">
        <v>3316.37977</v>
      </c>
      <c r="D56" s="3">
        <v>3185.3</v>
      </c>
      <c r="E56" s="3">
        <v>3185.3</v>
      </c>
      <c r="F56" s="3">
        <f t="shared" si="0"/>
        <v>-131.07976999999983</v>
      </c>
      <c r="G56" s="2">
        <f t="shared" si="1"/>
        <v>0.96047504233810965</v>
      </c>
      <c r="H56" s="3">
        <f t="shared" si="2"/>
        <v>0</v>
      </c>
      <c r="I56" s="2">
        <f t="shared" si="3"/>
        <v>0</v>
      </c>
      <c r="J56" s="3">
        <v>3185.3</v>
      </c>
      <c r="K56" s="3">
        <v>3185.3</v>
      </c>
    </row>
    <row r="57" spans="1:11" ht="45" x14ac:dyDescent="0.25">
      <c r="A57" s="5" t="s">
        <v>295</v>
      </c>
      <c r="B57" s="6" t="s">
        <v>296</v>
      </c>
      <c r="C57" s="3">
        <v>3316.37977</v>
      </c>
      <c r="D57" s="58">
        <v>3185.3</v>
      </c>
      <c r="E57" s="3">
        <v>3185.3</v>
      </c>
      <c r="F57" s="3">
        <f t="shared" si="0"/>
        <v>-131.07976999999983</v>
      </c>
      <c r="G57" s="2">
        <f t="shared" si="1"/>
        <v>0.96047504233810965</v>
      </c>
      <c r="H57" s="3">
        <f t="shared" si="2"/>
        <v>0</v>
      </c>
      <c r="I57" s="2">
        <f t="shared" si="3"/>
        <v>0</v>
      </c>
      <c r="J57" s="3">
        <v>3185.3</v>
      </c>
      <c r="K57" s="3">
        <v>3185.3</v>
      </c>
    </row>
    <row r="58" spans="1:11" ht="30" x14ac:dyDescent="0.25">
      <c r="A58" s="5" t="s">
        <v>131</v>
      </c>
      <c r="B58" s="6" t="s">
        <v>132</v>
      </c>
      <c r="C58" s="60">
        <v>8.9570000000000007</v>
      </c>
      <c r="D58" s="60">
        <v>9</v>
      </c>
      <c r="E58" s="3">
        <v>9</v>
      </c>
      <c r="F58" s="3">
        <f t="shared" si="0"/>
        <v>4.2999999999999261E-2</v>
      </c>
      <c r="G58" s="2">
        <f t="shared" si="1"/>
        <v>1.0048007145249525</v>
      </c>
      <c r="H58" s="3">
        <f t="shared" si="2"/>
        <v>0</v>
      </c>
      <c r="I58" s="2">
        <f t="shared" si="3"/>
        <v>0</v>
      </c>
      <c r="J58" s="3">
        <v>9</v>
      </c>
      <c r="K58" s="3">
        <v>9</v>
      </c>
    </row>
    <row r="59" spans="1:11" ht="75" x14ac:dyDescent="0.25">
      <c r="A59" s="5" t="s">
        <v>297</v>
      </c>
      <c r="B59" s="6" t="s">
        <v>298</v>
      </c>
      <c r="C59" s="59">
        <v>8.9570000000000007</v>
      </c>
      <c r="D59" s="58">
        <v>9</v>
      </c>
      <c r="E59" s="3">
        <v>9</v>
      </c>
      <c r="F59" s="3">
        <f t="shared" si="0"/>
        <v>4.2999999999999261E-2</v>
      </c>
      <c r="G59" s="2">
        <f t="shared" si="1"/>
        <v>1.0048007145249525</v>
      </c>
      <c r="H59" s="3">
        <f t="shared" si="2"/>
        <v>0</v>
      </c>
      <c r="I59" s="2">
        <f t="shared" si="3"/>
        <v>0</v>
      </c>
      <c r="J59" s="3">
        <v>9</v>
      </c>
      <c r="K59" s="3">
        <v>9</v>
      </c>
    </row>
    <row r="60" spans="1:11" ht="105" x14ac:dyDescent="0.25">
      <c r="A60" s="5" t="s">
        <v>133</v>
      </c>
      <c r="B60" s="6" t="s">
        <v>134</v>
      </c>
      <c r="C60" s="3">
        <v>11204.585789999999</v>
      </c>
      <c r="D60" s="3">
        <v>3715.0999999999995</v>
      </c>
      <c r="E60" s="3">
        <v>0</v>
      </c>
      <c r="F60" s="3">
        <f t="shared" si="0"/>
        <v>-11204.585789999999</v>
      </c>
      <c r="G60" s="2">
        <f t="shared" si="1"/>
        <v>0</v>
      </c>
      <c r="H60" s="3">
        <f t="shared" si="2"/>
        <v>-3715.0999999999995</v>
      </c>
      <c r="I60" s="2">
        <f t="shared" si="3"/>
        <v>-1</v>
      </c>
      <c r="J60" s="3">
        <v>0</v>
      </c>
      <c r="K60" s="3">
        <v>0</v>
      </c>
    </row>
    <row r="61" spans="1:11" ht="105" x14ac:dyDescent="0.25">
      <c r="A61" s="5" t="s">
        <v>135</v>
      </c>
      <c r="B61" s="6" t="s">
        <v>136</v>
      </c>
      <c r="C61" s="3">
        <v>11204.585789999999</v>
      </c>
      <c r="D61" s="3">
        <v>3715.0999999999995</v>
      </c>
      <c r="E61" s="3">
        <v>0</v>
      </c>
      <c r="F61" s="3">
        <f t="shared" si="0"/>
        <v>-11204.585789999999</v>
      </c>
      <c r="G61" s="2">
        <f t="shared" si="1"/>
        <v>0</v>
      </c>
      <c r="H61" s="3">
        <f t="shared" si="2"/>
        <v>-3715.0999999999995</v>
      </c>
      <c r="I61" s="2">
        <f t="shared" si="3"/>
        <v>-1</v>
      </c>
      <c r="J61" s="3">
        <v>0</v>
      </c>
      <c r="K61" s="3">
        <v>0</v>
      </c>
    </row>
    <row r="62" spans="1:11" ht="105" x14ac:dyDescent="0.25">
      <c r="A62" s="5" t="s">
        <v>299</v>
      </c>
      <c r="B62" s="6" t="s">
        <v>300</v>
      </c>
      <c r="C62" s="3">
        <v>11204.585789999999</v>
      </c>
      <c r="D62" s="58">
        <v>3715.0999999999995</v>
      </c>
      <c r="E62" s="3">
        <v>0</v>
      </c>
      <c r="F62" s="3">
        <f t="shared" si="0"/>
        <v>-11204.585789999999</v>
      </c>
      <c r="G62" s="2">
        <f t="shared" si="1"/>
        <v>0</v>
      </c>
      <c r="H62" s="3">
        <f t="shared" si="2"/>
        <v>-3715.0999999999995</v>
      </c>
      <c r="I62" s="2">
        <f t="shared" si="3"/>
        <v>-1</v>
      </c>
      <c r="J62" s="3"/>
      <c r="K62" s="3"/>
    </row>
    <row r="63" spans="1:11" ht="30" x14ac:dyDescent="0.25">
      <c r="A63" s="5" t="s">
        <v>137</v>
      </c>
      <c r="B63" s="6" t="s">
        <v>138</v>
      </c>
      <c r="C63" s="61">
        <v>1799.3978299999999</v>
      </c>
      <c r="D63" s="61">
        <v>1918.7</v>
      </c>
      <c r="E63" s="3">
        <v>1279.3</v>
      </c>
      <c r="F63" s="3">
        <f t="shared" si="0"/>
        <v>-520.09782999999993</v>
      </c>
      <c r="G63" s="2">
        <f t="shared" si="1"/>
        <v>0.71096006601275052</v>
      </c>
      <c r="H63" s="3">
        <f t="shared" si="2"/>
        <v>-639.40000000000009</v>
      </c>
      <c r="I63" s="2">
        <f t="shared" si="3"/>
        <v>-0.33324646896336063</v>
      </c>
      <c r="J63" s="3">
        <v>1330.5</v>
      </c>
      <c r="K63" s="3">
        <v>1383.6</v>
      </c>
    </row>
    <row r="64" spans="1:11" ht="30" x14ac:dyDescent="0.25">
      <c r="A64" s="5" t="s">
        <v>139</v>
      </c>
      <c r="B64" s="6" t="s">
        <v>140</v>
      </c>
      <c r="C64" s="61">
        <v>1799.3978299999999</v>
      </c>
      <c r="D64" s="61">
        <v>1918.7</v>
      </c>
      <c r="E64" s="3">
        <v>1279.3</v>
      </c>
      <c r="F64" s="3">
        <f t="shared" si="0"/>
        <v>-520.09782999999993</v>
      </c>
      <c r="G64" s="2">
        <f t="shared" si="1"/>
        <v>0.71096006601275052</v>
      </c>
      <c r="H64" s="3">
        <f t="shared" si="2"/>
        <v>-639.40000000000009</v>
      </c>
      <c r="I64" s="2">
        <f t="shared" si="3"/>
        <v>-0.33324646896336063</v>
      </c>
      <c r="J64" s="3">
        <v>1330.5</v>
      </c>
      <c r="K64" s="3">
        <v>1383.6</v>
      </c>
    </row>
    <row r="65" spans="1:11" ht="45" x14ac:dyDescent="0.25">
      <c r="A65" s="5" t="s">
        <v>141</v>
      </c>
      <c r="B65" s="6" t="s">
        <v>142</v>
      </c>
      <c r="C65" s="61">
        <v>871.26242999999999</v>
      </c>
      <c r="D65" s="58">
        <v>1603.1</v>
      </c>
      <c r="E65" s="3">
        <v>780.4</v>
      </c>
      <c r="F65" s="3">
        <f t="shared" si="0"/>
        <v>-90.862430000000018</v>
      </c>
      <c r="G65" s="2">
        <f t="shared" si="1"/>
        <v>0.89571175472354525</v>
      </c>
      <c r="H65" s="3">
        <f t="shared" si="2"/>
        <v>-822.69999999999993</v>
      </c>
      <c r="I65" s="2">
        <f t="shared" si="3"/>
        <v>-0.51319318819786663</v>
      </c>
      <c r="J65" s="3">
        <v>811.6</v>
      </c>
      <c r="K65" s="3">
        <v>844</v>
      </c>
    </row>
    <row r="66" spans="1:11" ht="30" x14ac:dyDescent="0.25">
      <c r="A66" s="5" t="s">
        <v>143</v>
      </c>
      <c r="B66" s="6" t="s">
        <v>144</v>
      </c>
      <c r="C66" s="3">
        <v>3.5098799999999999</v>
      </c>
      <c r="D66" s="58">
        <v>18.899999999999999</v>
      </c>
      <c r="E66" s="3">
        <v>63.8</v>
      </c>
      <c r="F66" s="3">
        <f t="shared" si="0"/>
        <v>60.290119999999995</v>
      </c>
      <c r="G66" s="2">
        <f t="shared" si="1"/>
        <v>18.177259621411558</v>
      </c>
      <c r="H66" s="3">
        <f t="shared" si="2"/>
        <v>44.9</v>
      </c>
      <c r="I66" s="2">
        <f t="shared" si="3"/>
        <v>2.3756613756613758</v>
      </c>
      <c r="J66" s="3">
        <v>66.400000000000006</v>
      </c>
      <c r="K66" s="3">
        <v>69</v>
      </c>
    </row>
    <row r="67" spans="1:11" ht="30" x14ac:dyDescent="0.25">
      <c r="A67" s="5" t="s">
        <v>145</v>
      </c>
      <c r="B67" s="6" t="s">
        <v>146</v>
      </c>
      <c r="C67" s="3">
        <v>924.62552000000005</v>
      </c>
      <c r="D67" s="3">
        <v>296.7</v>
      </c>
      <c r="E67" s="3">
        <v>435.1</v>
      </c>
      <c r="F67" s="3">
        <f t="shared" si="0"/>
        <v>-489.52552000000003</v>
      </c>
      <c r="G67" s="2">
        <f t="shared" si="1"/>
        <v>0.47056888501195598</v>
      </c>
      <c r="H67" s="3">
        <f t="shared" si="2"/>
        <v>138.40000000000003</v>
      </c>
      <c r="I67" s="2">
        <f t="shared" si="3"/>
        <v>0.46646444219750605</v>
      </c>
      <c r="J67" s="3">
        <v>452.5</v>
      </c>
      <c r="K67" s="3">
        <v>470.6</v>
      </c>
    </row>
    <row r="68" spans="1:11" ht="15" x14ac:dyDescent="0.25">
      <c r="A68" s="5" t="s">
        <v>147</v>
      </c>
      <c r="B68" s="6" t="s">
        <v>148</v>
      </c>
      <c r="C68" s="3">
        <v>911.73291000000006</v>
      </c>
      <c r="D68" s="58">
        <v>253.6</v>
      </c>
      <c r="E68" s="3">
        <v>381.5</v>
      </c>
      <c r="F68" s="3">
        <f t="shared" si="0"/>
        <v>-530.23291000000006</v>
      </c>
      <c r="G68" s="2">
        <f t="shared" si="1"/>
        <v>0.41843394684524438</v>
      </c>
      <c r="H68" s="3">
        <f t="shared" si="2"/>
        <v>127.9</v>
      </c>
      <c r="I68" s="2">
        <f t="shared" si="3"/>
        <v>0.50433753943217674</v>
      </c>
      <c r="J68" s="59">
        <v>396.8</v>
      </c>
      <c r="K68" s="59">
        <v>412.6</v>
      </c>
    </row>
    <row r="69" spans="1:11" ht="30" x14ac:dyDescent="0.25">
      <c r="A69" s="5" t="s">
        <v>149</v>
      </c>
      <c r="B69" s="6" t="s">
        <v>150</v>
      </c>
      <c r="C69" s="3">
        <v>12.892610000000001</v>
      </c>
      <c r="D69" s="58">
        <v>43.1</v>
      </c>
      <c r="E69" s="3">
        <v>53.6</v>
      </c>
      <c r="F69" s="3">
        <f t="shared" si="0"/>
        <v>40.707390000000004</v>
      </c>
      <c r="G69" s="2">
        <f t="shared" si="1"/>
        <v>4.1574204137098691</v>
      </c>
      <c r="H69" s="3">
        <f t="shared" si="2"/>
        <v>10.5</v>
      </c>
      <c r="I69" s="2">
        <f t="shared" si="3"/>
        <v>0.24361948955916474</v>
      </c>
      <c r="J69" s="3">
        <v>55.7</v>
      </c>
      <c r="K69" s="3">
        <v>58</v>
      </c>
    </row>
    <row r="70" spans="1:11" ht="45" x14ac:dyDescent="0.25">
      <c r="A70" s="5" t="s">
        <v>151</v>
      </c>
      <c r="B70" s="6" t="s">
        <v>152</v>
      </c>
      <c r="C70" s="60">
        <v>951.70234000000005</v>
      </c>
      <c r="D70" s="60">
        <v>185.6</v>
      </c>
      <c r="E70" s="3">
        <v>0</v>
      </c>
      <c r="F70" s="3">
        <f t="shared" si="0"/>
        <v>-951.70234000000005</v>
      </c>
      <c r="G70" s="2">
        <f t="shared" si="1"/>
        <v>0</v>
      </c>
      <c r="H70" s="3">
        <f t="shared" si="2"/>
        <v>-185.6</v>
      </c>
      <c r="I70" s="2">
        <f t="shared" si="3"/>
        <v>-1</v>
      </c>
      <c r="J70" s="3">
        <v>0</v>
      </c>
      <c r="K70" s="3">
        <v>0</v>
      </c>
    </row>
    <row r="71" spans="1:11" ht="15" x14ac:dyDescent="0.25">
      <c r="A71" s="5" t="s">
        <v>153</v>
      </c>
      <c r="B71" s="6" t="s">
        <v>154</v>
      </c>
      <c r="C71" s="60">
        <v>951.70234000000005</v>
      </c>
      <c r="D71" s="60">
        <v>185.6</v>
      </c>
      <c r="E71" s="3">
        <v>0</v>
      </c>
      <c r="F71" s="3">
        <f t="shared" si="0"/>
        <v>-951.70234000000005</v>
      </c>
      <c r="G71" s="2">
        <f t="shared" si="1"/>
        <v>0</v>
      </c>
      <c r="H71" s="3">
        <f t="shared" si="2"/>
        <v>-185.6</v>
      </c>
      <c r="I71" s="2">
        <f t="shared" si="3"/>
        <v>-1</v>
      </c>
      <c r="J71" s="3">
        <v>0</v>
      </c>
      <c r="K71" s="3">
        <v>0</v>
      </c>
    </row>
    <row r="72" spans="1:11" ht="45" x14ac:dyDescent="0.25">
      <c r="A72" s="5" t="s">
        <v>228</v>
      </c>
      <c r="B72" s="6" t="s">
        <v>229</v>
      </c>
      <c r="C72" s="60">
        <v>710</v>
      </c>
      <c r="D72" s="60">
        <v>150</v>
      </c>
      <c r="E72" s="3">
        <v>0</v>
      </c>
      <c r="F72" s="3">
        <f t="shared" si="0"/>
        <v>-710</v>
      </c>
      <c r="G72" s="2">
        <f t="shared" si="1"/>
        <v>0</v>
      </c>
      <c r="H72" s="3">
        <f t="shared" si="2"/>
        <v>-150</v>
      </c>
      <c r="I72" s="2">
        <f t="shared" si="3"/>
        <v>-1</v>
      </c>
      <c r="J72" s="3">
        <v>0</v>
      </c>
      <c r="K72" s="3">
        <v>0</v>
      </c>
    </row>
    <row r="73" spans="1:11" ht="45" x14ac:dyDescent="0.25">
      <c r="A73" s="5" t="s">
        <v>301</v>
      </c>
      <c r="B73" s="6" t="s">
        <v>302</v>
      </c>
      <c r="C73" s="59">
        <v>710</v>
      </c>
      <c r="D73" s="58">
        <v>150</v>
      </c>
      <c r="E73" s="3">
        <v>0</v>
      </c>
      <c r="F73" s="3">
        <f t="shared" si="0"/>
        <v>-710</v>
      </c>
      <c r="G73" s="2">
        <f t="shared" si="1"/>
        <v>0</v>
      </c>
      <c r="H73" s="3">
        <f t="shared" si="2"/>
        <v>-150</v>
      </c>
      <c r="I73" s="2">
        <f t="shared" si="3"/>
        <v>-1</v>
      </c>
      <c r="J73" s="3"/>
      <c r="K73" s="3"/>
    </row>
    <row r="74" spans="1:11" ht="30" x14ac:dyDescent="0.25">
      <c r="A74" s="5" t="s">
        <v>155</v>
      </c>
      <c r="B74" s="6" t="s">
        <v>156</v>
      </c>
      <c r="C74" s="60">
        <v>241.70233999999999</v>
      </c>
      <c r="D74" s="60">
        <v>35.6</v>
      </c>
      <c r="E74" s="3">
        <v>0</v>
      </c>
      <c r="F74" s="3">
        <f t="shared" ref="F74:F137" si="4">+E74-C74</f>
        <v>-241.70233999999999</v>
      </c>
      <c r="G74" s="2">
        <f t="shared" ref="G74:G137" si="5">+E74/C74</f>
        <v>0</v>
      </c>
      <c r="H74" s="3">
        <f t="shared" ref="H74:H137" si="6">+E74-D74</f>
        <v>-35.6</v>
      </c>
      <c r="I74" s="2">
        <f t="shared" ref="I74:I137" si="7">+H74/D74</f>
        <v>-1</v>
      </c>
      <c r="J74" s="3">
        <v>0</v>
      </c>
      <c r="K74" s="3">
        <v>0</v>
      </c>
    </row>
    <row r="75" spans="1:11" ht="30" x14ac:dyDescent="0.25">
      <c r="A75" s="5" t="s">
        <v>303</v>
      </c>
      <c r="B75" s="6" t="s">
        <v>304</v>
      </c>
      <c r="C75" s="3">
        <v>241.70233999999999</v>
      </c>
      <c r="D75" s="58">
        <v>35.6</v>
      </c>
      <c r="E75" s="3">
        <v>0</v>
      </c>
      <c r="F75" s="3">
        <f t="shared" si="4"/>
        <v>-241.70233999999999</v>
      </c>
      <c r="G75" s="2">
        <f t="shared" si="5"/>
        <v>0</v>
      </c>
      <c r="H75" s="3">
        <f t="shared" si="6"/>
        <v>-35.6</v>
      </c>
      <c r="I75" s="2">
        <f t="shared" si="7"/>
        <v>-1</v>
      </c>
      <c r="J75" s="3"/>
      <c r="K75" s="3"/>
    </row>
    <row r="76" spans="1:11" ht="45" x14ac:dyDescent="0.25">
      <c r="A76" s="5" t="s">
        <v>213</v>
      </c>
      <c r="B76" s="6" t="s">
        <v>214</v>
      </c>
      <c r="C76" s="60">
        <v>2135.3118799999997</v>
      </c>
      <c r="D76" s="60">
        <v>98.1</v>
      </c>
      <c r="E76" s="3">
        <v>60</v>
      </c>
      <c r="F76" s="3">
        <f t="shared" si="4"/>
        <v>-2075.3118799999997</v>
      </c>
      <c r="G76" s="2">
        <f t="shared" si="5"/>
        <v>2.8098939813887988E-2</v>
      </c>
      <c r="H76" s="3">
        <f t="shared" si="6"/>
        <v>-38.099999999999994</v>
      </c>
      <c r="I76" s="2">
        <f t="shared" si="7"/>
        <v>-0.38837920489296635</v>
      </c>
      <c r="J76" s="3">
        <v>60</v>
      </c>
      <c r="K76" s="3">
        <v>60</v>
      </c>
    </row>
    <row r="77" spans="1:11" ht="45" x14ac:dyDescent="0.25">
      <c r="A77" s="5" t="s">
        <v>215</v>
      </c>
      <c r="B77" s="6" t="s">
        <v>216</v>
      </c>
      <c r="C77" s="60">
        <v>2135.3118799999997</v>
      </c>
      <c r="D77" s="60">
        <v>98.1</v>
      </c>
      <c r="E77" s="3">
        <v>60</v>
      </c>
      <c r="F77" s="3">
        <f t="shared" si="4"/>
        <v>-2075.3118799999997</v>
      </c>
      <c r="G77" s="2">
        <f t="shared" si="5"/>
        <v>2.8098939813887988E-2</v>
      </c>
      <c r="H77" s="3">
        <f t="shared" si="6"/>
        <v>-38.099999999999994</v>
      </c>
      <c r="I77" s="2">
        <f t="shared" si="7"/>
        <v>-0.38837920489296635</v>
      </c>
      <c r="J77" s="3">
        <v>60</v>
      </c>
      <c r="K77" s="3">
        <v>60</v>
      </c>
    </row>
    <row r="78" spans="1:11" ht="45" x14ac:dyDescent="0.25">
      <c r="A78" s="5" t="s">
        <v>217</v>
      </c>
      <c r="B78" s="6" t="s">
        <v>218</v>
      </c>
      <c r="C78" s="60">
        <v>2135.3118799999997</v>
      </c>
      <c r="D78" s="60">
        <v>98.1</v>
      </c>
      <c r="E78" s="3">
        <v>60</v>
      </c>
      <c r="F78" s="3">
        <f t="shared" si="4"/>
        <v>-2075.3118799999997</v>
      </c>
      <c r="G78" s="2">
        <f t="shared" si="5"/>
        <v>2.8098939813887988E-2</v>
      </c>
      <c r="H78" s="3">
        <f t="shared" si="6"/>
        <v>-38.099999999999994</v>
      </c>
      <c r="I78" s="2">
        <f t="shared" si="7"/>
        <v>-0.38837920489296635</v>
      </c>
      <c r="J78" s="3">
        <v>60</v>
      </c>
      <c r="K78" s="3">
        <v>60</v>
      </c>
    </row>
    <row r="79" spans="1:11" ht="60" x14ac:dyDescent="0.25">
      <c r="A79" s="5" t="s">
        <v>305</v>
      </c>
      <c r="B79" s="6" t="s">
        <v>306</v>
      </c>
      <c r="C79" s="3">
        <v>2135.3118799999997</v>
      </c>
      <c r="D79" s="58">
        <v>98.1</v>
      </c>
      <c r="E79" s="3">
        <v>60</v>
      </c>
      <c r="F79" s="3">
        <f t="shared" si="4"/>
        <v>-2075.3118799999997</v>
      </c>
      <c r="G79" s="2">
        <f t="shared" si="5"/>
        <v>2.8098939813887988E-2</v>
      </c>
      <c r="H79" s="3">
        <f t="shared" si="6"/>
        <v>-38.099999999999994</v>
      </c>
      <c r="I79" s="2">
        <f t="shared" si="7"/>
        <v>-0.38837920489296635</v>
      </c>
      <c r="J79" s="3">
        <v>60</v>
      </c>
      <c r="K79" s="3">
        <v>60</v>
      </c>
    </row>
    <row r="80" spans="1:11" ht="30" x14ac:dyDescent="0.25">
      <c r="A80" s="5" t="s">
        <v>157</v>
      </c>
      <c r="B80" s="6" t="s">
        <v>158</v>
      </c>
      <c r="C80" s="3">
        <v>536.29492000000005</v>
      </c>
      <c r="D80" s="3">
        <v>7772.5</v>
      </c>
      <c r="E80" s="3">
        <v>0</v>
      </c>
      <c r="F80" s="3">
        <f t="shared" si="4"/>
        <v>-536.29492000000005</v>
      </c>
      <c r="G80" s="2">
        <f t="shared" si="5"/>
        <v>0</v>
      </c>
      <c r="H80" s="3">
        <f t="shared" si="6"/>
        <v>-7772.5</v>
      </c>
      <c r="I80" s="2">
        <f t="shared" si="7"/>
        <v>-1</v>
      </c>
      <c r="J80" s="3">
        <v>0</v>
      </c>
      <c r="K80" s="3">
        <v>0</v>
      </c>
    </row>
    <row r="81" spans="1:11" ht="45" x14ac:dyDescent="0.25">
      <c r="A81" s="5" t="s">
        <v>159</v>
      </c>
      <c r="B81" s="6" t="s">
        <v>160</v>
      </c>
      <c r="C81" s="60">
        <v>79.400000000000006</v>
      </c>
      <c r="D81" s="60">
        <v>197.30000000000004</v>
      </c>
      <c r="E81" s="3">
        <v>0</v>
      </c>
      <c r="F81" s="3">
        <f t="shared" si="4"/>
        <v>-79.400000000000006</v>
      </c>
      <c r="G81" s="2">
        <f t="shared" si="5"/>
        <v>0</v>
      </c>
      <c r="H81" s="3">
        <f t="shared" si="6"/>
        <v>-197.30000000000004</v>
      </c>
      <c r="I81" s="2">
        <f t="shared" si="7"/>
        <v>-1</v>
      </c>
      <c r="J81" s="3">
        <v>0</v>
      </c>
      <c r="K81" s="3">
        <v>0</v>
      </c>
    </row>
    <row r="82" spans="1:11" ht="90" x14ac:dyDescent="0.25">
      <c r="A82" s="5" t="s">
        <v>307</v>
      </c>
      <c r="B82" s="8" t="s">
        <v>308</v>
      </c>
      <c r="C82" s="60">
        <v>0</v>
      </c>
      <c r="D82" s="60">
        <v>1.8</v>
      </c>
      <c r="E82" s="3">
        <v>0</v>
      </c>
      <c r="F82" s="3">
        <f t="shared" si="4"/>
        <v>0</v>
      </c>
      <c r="G82" s="2"/>
      <c r="H82" s="3">
        <f t="shared" si="6"/>
        <v>-1.8</v>
      </c>
      <c r="I82" s="2">
        <f t="shared" si="7"/>
        <v>-1</v>
      </c>
      <c r="J82" s="3">
        <v>0</v>
      </c>
      <c r="K82" s="3">
        <v>0</v>
      </c>
    </row>
    <row r="83" spans="1:11" ht="105" x14ac:dyDescent="0.25">
      <c r="A83" s="5" t="s">
        <v>309</v>
      </c>
      <c r="B83" s="6" t="s">
        <v>310</v>
      </c>
      <c r="C83" s="3"/>
      <c r="D83" s="58">
        <v>1.8</v>
      </c>
      <c r="E83" s="3">
        <v>0</v>
      </c>
      <c r="F83" s="3">
        <f t="shared" si="4"/>
        <v>0</v>
      </c>
      <c r="G83" s="2"/>
      <c r="H83" s="3">
        <f t="shared" si="6"/>
        <v>-1.8</v>
      </c>
      <c r="I83" s="2">
        <f t="shared" si="7"/>
        <v>-1</v>
      </c>
      <c r="J83" s="3"/>
      <c r="K83" s="3"/>
    </row>
    <row r="84" spans="1:11" ht="105" x14ac:dyDescent="0.25">
      <c r="A84" s="5" t="s">
        <v>161</v>
      </c>
      <c r="B84" s="6" t="s">
        <v>162</v>
      </c>
      <c r="C84" s="60">
        <v>33.5</v>
      </c>
      <c r="D84" s="60">
        <v>12.5</v>
      </c>
      <c r="E84" s="3">
        <v>0</v>
      </c>
      <c r="F84" s="3">
        <f t="shared" si="4"/>
        <v>-33.5</v>
      </c>
      <c r="G84" s="2">
        <f t="shared" si="5"/>
        <v>0</v>
      </c>
      <c r="H84" s="3">
        <f t="shared" si="6"/>
        <v>-12.5</v>
      </c>
      <c r="I84" s="2">
        <f t="shared" si="7"/>
        <v>-1</v>
      </c>
      <c r="J84" s="3">
        <v>0</v>
      </c>
      <c r="K84" s="3">
        <v>0</v>
      </c>
    </row>
    <row r="85" spans="1:11" ht="135" x14ac:dyDescent="0.25">
      <c r="A85" s="5" t="s">
        <v>219</v>
      </c>
      <c r="B85" s="6" t="s">
        <v>220</v>
      </c>
      <c r="C85" s="3">
        <v>33.5</v>
      </c>
      <c r="D85" s="58">
        <v>12.5</v>
      </c>
      <c r="E85" s="3">
        <v>0</v>
      </c>
      <c r="F85" s="3">
        <f t="shared" si="4"/>
        <v>-33.5</v>
      </c>
      <c r="G85" s="2">
        <f t="shared" si="5"/>
        <v>0</v>
      </c>
      <c r="H85" s="3">
        <f t="shared" si="6"/>
        <v>-12.5</v>
      </c>
      <c r="I85" s="2">
        <f t="shared" si="7"/>
        <v>-1</v>
      </c>
      <c r="J85" s="3"/>
      <c r="K85" s="3"/>
    </row>
    <row r="86" spans="1:11" ht="75" x14ac:dyDescent="0.25">
      <c r="A86" s="5" t="s">
        <v>311</v>
      </c>
      <c r="B86" s="6" t="s">
        <v>312</v>
      </c>
      <c r="C86" s="60">
        <v>0</v>
      </c>
      <c r="D86" s="60">
        <v>154.80000000000001</v>
      </c>
      <c r="E86" s="3">
        <v>0</v>
      </c>
      <c r="F86" s="3">
        <f t="shared" si="4"/>
        <v>0</v>
      </c>
      <c r="G86" s="2"/>
      <c r="H86" s="3">
        <f t="shared" si="6"/>
        <v>-154.80000000000001</v>
      </c>
      <c r="I86" s="2">
        <f t="shared" si="7"/>
        <v>-1</v>
      </c>
      <c r="J86" s="3">
        <v>0</v>
      </c>
      <c r="K86" s="3">
        <v>0</v>
      </c>
    </row>
    <row r="87" spans="1:11" ht="105" x14ac:dyDescent="0.25">
      <c r="A87" s="5" t="s">
        <v>313</v>
      </c>
      <c r="B87" s="6" t="s">
        <v>314</v>
      </c>
      <c r="C87" s="3"/>
      <c r="D87" s="58">
        <v>154.80000000000001</v>
      </c>
      <c r="E87" s="3">
        <v>0</v>
      </c>
      <c r="F87" s="3">
        <f t="shared" si="4"/>
        <v>0</v>
      </c>
      <c r="G87" s="2"/>
      <c r="H87" s="3">
        <f t="shared" si="6"/>
        <v>-154.80000000000001</v>
      </c>
      <c r="I87" s="2">
        <f t="shared" si="7"/>
        <v>-1</v>
      </c>
      <c r="J87" s="3"/>
      <c r="K87" s="3"/>
    </row>
    <row r="88" spans="1:11" ht="120" x14ac:dyDescent="0.25">
      <c r="A88" s="5" t="s">
        <v>230</v>
      </c>
      <c r="B88" s="8" t="s">
        <v>231</v>
      </c>
      <c r="C88" s="60">
        <v>1</v>
      </c>
      <c r="D88" s="60">
        <v>1.8</v>
      </c>
      <c r="E88" s="3">
        <v>0</v>
      </c>
      <c r="F88" s="3">
        <f t="shared" si="4"/>
        <v>-1</v>
      </c>
      <c r="G88" s="2">
        <f t="shared" si="5"/>
        <v>0</v>
      </c>
      <c r="H88" s="3">
        <f t="shared" si="6"/>
        <v>-1.8</v>
      </c>
      <c r="I88" s="2">
        <f t="shared" si="7"/>
        <v>-1</v>
      </c>
      <c r="J88" s="3">
        <v>0</v>
      </c>
      <c r="K88" s="3">
        <v>0</v>
      </c>
    </row>
    <row r="89" spans="1:11" ht="180" x14ac:dyDescent="0.25">
      <c r="A89" s="5" t="s">
        <v>232</v>
      </c>
      <c r="B89" s="6" t="s">
        <v>233</v>
      </c>
      <c r="C89" s="3">
        <v>1</v>
      </c>
      <c r="D89" s="58">
        <v>1.8</v>
      </c>
      <c r="E89" s="3">
        <v>0</v>
      </c>
      <c r="F89" s="3">
        <f t="shared" si="4"/>
        <v>-1</v>
      </c>
      <c r="G89" s="2">
        <f t="shared" si="5"/>
        <v>0</v>
      </c>
      <c r="H89" s="3">
        <f t="shared" si="6"/>
        <v>-1.8</v>
      </c>
      <c r="I89" s="2">
        <f t="shared" si="7"/>
        <v>-1</v>
      </c>
      <c r="J89" s="3"/>
      <c r="K89" s="3"/>
    </row>
    <row r="90" spans="1:11" ht="75" x14ac:dyDescent="0.25">
      <c r="A90" s="5" t="s">
        <v>221</v>
      </c>
      <c r="B90" s="8" t="s">
        <v>222</v>
      </c>
      <c r="C90" s="60">
        <v>26.75</v>
      </c>
      <c r="D90" s="60">
        <v>11</v>
      </c>
      <c r="E90" s="3">
        <v>0</v>
      </c>
      <c r="F90" s="3">
        <f t="shared" si="4"/>
        <v>-26.75</v>
      </c>
      <c r="G90" s="2">
        <f t="shared" si="5"/>
        <v>0</v>
      </c>
      <c r="H90" s="3">
        <f t="shared" si="6"/>
        <v>-11</v>
      </c>
      <c r="I90" s="2">
        <f t="shared" si="7"/>
        <v>-1</v>
      </c>
      <c r="J90" s="3">
        <v>0</v>
      </c>
      <c r="K90" s="3">
        <v>0</v>
      </c>
    </row>
    <row r="91" spans="1:11" ht="105" x14ac:dyDescent="0.25">
      <c r="A91" s="5" t="s">
        <v>223</v>
      </c>
      <c r="B91" s="6" t="s">
        <v>224</v>
      </c>
      <c r="C91" s="3">
        <v>26.75</v>
      </c>
      <c r="D91" s="58">
        <v>11</v>
      </c>
      <c r="E91" s="3">
        <v>0</v>
      </c>
      <c r="F91" s="3">
        <f t="shared" si="4"/>
        <v>-26.75</v>
      </c>
      <c r="G91" s="2">
        <f t="shared" si="5"/>
        <v>0</v>
      </c>
      <c r="H91" s="3">
        <f t="shared" si="6"/>
        <v>-11</v>
      </c>
      <c r="I91" s="2">
        <f t="shared" si="7"/>
        <v>-1</v>
      </c>
      <c r="J91" s="3"/>
      <c r="K91" s="3"/>
    </row>
    <row r="92" spans="1:11" ht="90" x14ac:dyDescent="0.25">
      <c r="A92" s="5" t="s">
        <v>163</v>
      </c>
      <c r="B92" s="6" t="s">
        <v>164</v>
      </c>
      <c r="C92" s="60">
        <v>18.149999999999999</v>
      </c>
      <c r="D92" s="60">
        <v>15.4</v>
      </c>
      <c r="E92" s="3">
        <v>0</v>
      </c>
      <c r="F92" s="3">
        <f t="shared" si="4"/>
        <v>-18.149999999999999</v>
      </c>
      <c r="G92" s="2">
        <f t="shared" si="5"/>
        <v>0</v>
      </c>
      <c r="H92" s="3">
        <f t="shared" si="6"/>
        <v>-15.4</v>
      </c>
      <c r="I92" s="2">
        <f t="shared" si="7"/>
        <v>-1</v>
      </c>
      <c r="J92" s="3">
        <v>0</v>
      </c>
      <c r="K92" s="3">
        <v>0</v>
      </c>
    </row>
    <row r="93" spans="1:11" ht="120" x14ac:dyDescent="0.25">
      <c r="A93" s="5" t="s">
        <v>225</v>
      </c>
      <c r="B93" s="6" t="s">
        <v>226</v>
      </c>
      <c r="C93" s="3">
        <v>18.149999999999999</v>
      </c>
      <c r="D93" s="58">
        <v>15.4</v>
      </c>
      <c r="E93" s="3">
        <v>0</v>
      </c>
      <c r="F93" s="3">
        <f t="shared" si="4"/>
        <v>-18.149999999999999</v>
      </c>
      <c r="G93" s="2">
        <f t="shared" si="5"/>
        <v>0</v>
      </c>
      <c r="H93" s="3">
        <f t="shared" si="6"/>
        <v>-15.4</v>
      </c>
      <c r="I93" s="2">
        <f t="shared" si="7"/>
        <v>-1</v>
      </c>
      <c r="J93" s="3"/>
      <c r="K93" s="3"/>
    </row>
    <row r="94" spans="1:11" ht="165" x14ac:dyDescent="0.25">
      <c r="A94" s="5" t="s">
        <v>315</v>
      </c>
      <c r="B94" s="6" t="s">
        <v>165</v>
      </c>
      <c r="C94" s="3">
        <v>275.25033000000002</v>
      </c>
      <c r="D94" s="3">
        <v>3075.2</v>
      </c>
      <c r="E94" s="3">
        <v>0</v>
      </c>
      <c r="F94" s="3">
        <f t="shared" si="4"/>
        <v>-275.25033000000002</v>
      </c>
      <c r="G94" s="2">
        <f t="shared" si="5"/>
        <v>0</v>
      </c>
      <c r="H94" s="3">
        <f t="shared" si="6"/>
        <v>-3075.2</v>
      </c>
      <c r="I94" s="2">
        <f t="shared" si="7"/>
        <v>-1</v>
      </c>
      <c r="J94" s="3">
        <v>0</v>
      </c>
      <c r="K94" s="3">
        <v>0</v>
      </c>
    </row>
    <row r="95" spans="1:11" ht="75" x14ac:dyDescent="0.25">
      <c r="A95" s="5" t="s">
        <v>166</v>
      </c>
      <c r="B95" s="6" t="s">
        <v>167</v>
      </c>
      <c r="C95" s="60">
        <v>258.45033000000001</v>
      </c>
      <c r="D95" s="60">
        <v>3055.2</v>
      </c>
      <c r="E95" s="3">
        <v>0</v>
      </c>
      <c r="F95" s="3">
        <f t="shared" si="4"/>
        <v>-258.45033000000001</v>
      </c>
      <c r="G95" s="2">
        <f t="shared" si="5"/>
        <v>0</v>
      </c>
      <c r="H95" s="3">
        <f t="shared" si="6"/>
        <v>-3055.2</v>
      </c>
      <c r="I95" s="2">
        <f t="shared" si="7"/>
        <v>-1</v>
      </c>
      <c r="J95" s="3">
        <v>0</v>
      </c>
      <c r="K95" s="3">
        <v>0</v>
      </c>
    </row>
    <row r="96" spans="1:11" ht="105" x14ac:dyDescent="0.25">
      <c r="A96" s="5" t="s">
        <v>316</v>
      </c>
      <c r="B96" s="6" t="s">
        <v>317</v>
      </c>
      <c r="C96" s="3">
        <v>258.45033000000001</v>
      </c>
      <c r="D96" s="58">
        <v>3055.2</v>
      </c>
      <c r="E96" s="3">
        <v>0</v>
      </c>
      <c r="F96" s="3">
        <f t="shared" si="4"/>
        <v>-258.45033000000001</v>
      </c>
      <c r="G96" s="2">
        <f t="shared" si="5"/>
        <v>0</v>
      </c>
      <c r="H96" s="3">
        <f t="shared" si="6"/>
        <v>-3055.2</v>
      </c>
      <c r="I96" s="2">
        <f t="shared" si="7"/>
        <v>-1</v>
      </c>
      <c r="J96" s="3"/>
      <c r="K96" s="3"/>
    </row>
    <row r="97" spans="1:11" ht="120" x14ac:dyDescent="0.25">
      <c r="A97" s="5" t="s">
        <v>168</v>
      </c>
      <c r="B97" s="6" t="s">
        <v>169</v>
      </c>
      <c r="C97" s="60">
        <v>16.8</v>
      </c>
      <c r="D97" s="60">
        <v>20</v>
      </c>
      <c r="E97" s="3">
        <v>0</v>
      </c>
      <c r="F97" s="3">
        <f t="shared" si="4"/>
        <v>-16.8</v>
      </c>
      <c r="G97" s="2">
        <f t="shared" si="5"/>
        <v>0</v>
      </c>
      <c r="H97" s="3">
        <f t="shared" si="6"/>
        <v>-20</v>
      </c>
      <c r="I97" s="2">
        <f t="shared" si="7"/>
        <v>-1</v>
      </c>
      <c r="J97" s="3">
        <v>0</v>
      </c>
      <c r="K97" s="3">
        <v>0</v>
      </c>
    </row>
    <row r="98" spans="1:11" ht="105" x14ac:dyDescent="0.25">
      <c r="A98" s="5" t="s">
        <v>318</v>
      </c>
      <c r="B98" s="6" t="s">
        <v>319</v>
      </c>
      <c r="C98" s="3">
        <v>16.8</v>
      </c>
      <c r="D98" s="58">
        <v>20</v>
      </c>
      <c r="E98" s="3">
        <v>0</v>
      </c>
      <c r="F98" s="3">
        <f t="shared" si="4"/>
        <v>-16.8</v>
      </c>
      <c r="G98" s="2">
        <f t="shared" si="5"/>
        <v>0</v>
      </c>
      <c r="H98" s="3">
        <f t="shared" si="6"/>
        <v>-20</v>
      </c>
      <c r="I98" s="2">
        <f t="shared" si="7"/>
        <v>-1</v>
      </c>
      <c r="J98" s="3"/>
      <c r="K98" s="3"/>
    </row>
    <row r="99" spans="1:11" ht="30" x14ac:dyDescent="0.25">
      <c r="A99" s="5" t="s">
        <v>170</v>
      </c>
      <c r="B99" s="6" t="s">
        <v>171</v>
      </c>
      <c r="C99" s="3">
        <v>181.64458999999999</v>
      </c>
      <c r="D99" s="3">
        <v>4500</v>
      </c>
      <c r="E99" s="3">
        <v>0</v>
      </c>
      <c r="F99" s="3">
        <f t="shared" si="4"/>
        <v>-181.64458999999999</v>
      </c>
      <c r="G99" s="2">
        <f t="shared" si="5"/>
        <v>0</v>
      </c>
      <c r="H99" s="3">
        <f t="shared" si="6"/>
        <v>-4500</v>
      </c>
      <c r="I99" s="2">
        <f t="shared" si="7"/>
        <v>-1</v>
      </c>
      <c r="J99" s="3">
        <v>0</v>
      </c>
      <c r="K99" s="3">
        <v>0</v>
      </c>
    </row>
    <row r="100" spans="1:11" ht="135" x14ac:dyDescent="0.25">
      <c r="A100" s="5" t="s">
        <v>172</v>
      </c>
      <c r="B100" s="6" t="s">
        <v>173</v>
      </c>
      <c r="C100" s="3">
        <v>181.64458999999999</v>
      </c>
      <c r="D100" s="58">
        <v>4500</v>
      </c>
      <c r="E100" s="3">
        <v>0</v>
      </c>
      <c r="F100" s="3">
        <f t="shared" si="4"/>
        <v>-181.64458999999999</v>
      </c>
      <c r="G100" s="2">
        <f t="shared" si="5"/>
        <v>0</v>
      </c>
      <c r="H100" s="3">
        <f t="shared" si="6"/>
        <v>-4500</v>
      </c>
      <c r="I100" s="2">
        <f t="shared" si="7"/>
        <v>-1</v>
      </c>
      <c r="J100" s="3"/>
      <c r="K100" s="3"/>
    </row>
    <row r="101" spans="1:11" ht="15" x14ac:dyDescent="0.25">
      <c r="A101" s="5" t="s">
        <v>174</v>
      </c>
      <c r="B101" s="6" t="s">
        <v>175</v>
      </c>
      <c r="C101" s="4">
        <v>924582.20285000012</v>
      </c>
      <c r="D101" s="4">
        <v>985442.63780000014</v>
      </c>
      <c r="E101" s="4">
        <v>816689.77685000002</v>
      </c>
      <c r="F101" s="4">
        <f t="shared" si="4"/>
        <v>-107892.42600000009</v>
      </c>
      <c r="G101" s="2">
        <f t="shared" si="5"/>
        <v>0.88330683235365703</v>
      </c>
      <c r="H101" s="4">
        <f t="shared" si="6"/>
        <v>-168752.86095000012</v>
      </c>
      <c r="I101" s="2">
        <f t="shared" si="7"/>
        <v>-0.17124574731893147</v>
      </c>
      <c r="J101" s="4">
        <v>739282.64884000004</v>
      </c>
      <c r="K101" s="4">
        <v>713881.61291000003</v>
      </c>
    </row>
    <row r="102" spans="1:11" ht="45" x14ac:dyDescent="0.25">
      <c r="A102" s="5" t="s">
        <v>176</v>
      </c>
      <c r="B102" s="6" t="s">
        <v>177</v>
      </c>
      <c r="C102" s="4">
        <v>829287.09275000007</v>
      </c>
      <c r="D102" s="4">
        <v>985038.63780000014</v>
      </c>
      <c r="E102" s="4">
        <v>816689.77685000002</v>
      </c>
      <c r="F102" s="4">
        <f t="shared" si="4"/>
        <v>-12597.315900000045</v>
      </c>
      <c r="G102" s="2">
        <f t="shared" si="5"/>
        <v>0.98480946344139264</v>
      </c>
      <c r="H102" s="4">
        <f t="shared" si="6"/>
        <v>-168348.86095000012</v>
      </c>
      <c r="I102" s="2">
        <f t="shared" si="7"/>
        <v>-0.17090584520216684</v>
      </c>
      <c r="J102" s="4">
        <v>739282.64884000004</v>
      </c>
      <c r="K102" s="4">
        <v>713881.61291000003</v>
      </c>
    </row>
    <row r="103" spans="1:11" ht="30" x14ac:dyDescent="0.25">
      <c r="A103" s="5" t="s">
        <v>178</v>
      </c>
      <c r="B103" s="6" t="s">
        <v>179</v>
      </c>
      <c r="C103" s="3">
        <v>419964.86100000003</v>
      </c>
      <c r="D103" s="3">
        <v>469211</v>
      </c>
      <c r="E103" s="3">
        <v>356711</v>
      </c>
      <c r="F103" s="3">
        <f t="shared" si="4"/>
        <v>-63253.861000000034</v>
      </c>
      <c r="G103" s="2">
        <f t="shared" si="5"/>
        <v>0.84938296778120204</v>
      </c>
      <c r="H103" s="3">
        <f t="shared" si="6"/>
        <v>-112500</v>
      </c>
      <c r="I103" s="2">
        <f t="shared" si="7"/>
        <v>-0.23976419990153683</v>
      </c>
      <c r="J103" s="3">
        <v>298275</v>
      </c>
      <c r="K103" s="3">
        <v>278772</v>
      </c>
    </row>
    <row r="104" spans="1:11" ht="30" x14ac:dyDescent="0.25">
      <c r="A104" s="5" t="s">
        <v>180</v>
      </c>
      <c r="B104" s="6" t="s">
        <v>181</v>
      </c>
      <c r="C104" s="3">
        <v>239774</v>
      </c>
      <c r="D104" s="3">
        <v>214508</v>
      </c>
      <c r="E104" s="3">
        <v>214508</v>
      </c>
      <c r="F104" s="3">
        <f t="shared" si="4"/>
        <v>-25266</v>
      </c>
      <c r="G104" s="2">
        <f t="shared" si="5"/>
        <v>0.89462577260253406</v>
      </c>
      <c r="H104" s="3">
        <f t="shared" si="6"/>
        <v>0</v>
      </c>
      <c r="I104" s="2">
        <f t="shared" si="7"/>
        <v>0</v>
      </c>
      <c r="J104" s="3">
        <v>189374</v>
      </c>
      <c r="K104" s="3">
        <v>187619</v>
      </c>
    </row>
    <row r="105" spans="1:11" ht="45" x14ac:dyDescent="0.25">
      <c r="A105" s="5" t="s">
        <v>320</v>
      </c>
      <c r="B105" s="6" t="s">
        <v>321</v>
      </c>
      <c r="C105" s="3">
        <v>239774</v>
      </c>
      <c r="D105" s="58">
        <v>214508</v>
      </c>
      <c r="E105" s="3">
        <v>214508</v>
      </c>
      <c r="F105" s="3">
        <f t="shared" si="4"/>
        <v>-25266</v>
      </c>
      <c r="G105" s="2">
        <f t="shared" si="5"/>
        <v>0.89462577260253406</v>
      </c>
      <c r="H105" s="3">
        <f t="shared" si="6"/>
        <v>0</v>
      </c>
      <c r="I105" s="2">
        <f t="shared" si="7"/>
        <v>0</v>
      </c>
      <c r="J105" s="3">
        <v>189374</v>
      </c>
      <c r="K105" s="3">
        <v>187619</v>
      </c>
    </row>
    <row r="106" spans="1:11" ht="30" x14ac:dyDescent="0.25">
      <c r="A106" s="5" t="s">
        <v>182</v>
      </c>
      <c r="B106" s="6" t="s">
        <v>183</v>
      </c>
      <c r="C106" s="3">
        <v>180190.861</v>
      </c>
      <c r="D106" s="3">
        <v>253203</v>
      </c>
      <c r="E106" s="3">
        <v>142203</v>
      </c>
      <c r="F106" s="3">
        <f t="shared" si="4"/>
        <v>-37987.861000000004</v>
      </c>
      <c r="G106" s="2">
        <f t="shared" si="5"/>
        <v>0.78917986856170241</v>
      </c>
      <c r="H106" s="3">
        <f t="shared" si="6"/>
        <v>-111000</v>
      </c>
      <c r="I106" s="2">
        <f t="shared" si="7"/>
        <v>-0.4383834314759304</v>
      </c>
      <c r="J106" s="3">
        <v>108901</v>
      </c>
      <c r="K106" s="3">
        <v>91153</v>
      </c>
    </row>
    <row r="107" spans="1:11" ht="45" x14ac:dyDescent="0.25">
      <c r="A107" s="5" t="s">
        <v>322</v>
      </c>
      <c r="B107" s="6" t="s">
        <v>323</v>
      </c>
      <c r="C107" s="3">
        <v>180190.861</v>
      </c>
      <c r="D107" s="58">
        <v>253203</v>
      </c>
      <c r="E107" s="3">
        <v>142203</v>
      </c>
      <c r="F107" s="3">
        <f t="shared" si="4"/>
        <v>-37987.861000000004</v>
      </c>
      <c r="G107" s="2">
        <f t="shared" si="5"/>
        <v>0.78917986856170241</v>
      </c>
      <c r="H107" s="3">
        <f t="shared" si="6"/>
        <v>-111000</v>
      </c>
      <c r="I107" s="2">
        <f t="shared" si="7"/>
        <v>-0.4383834314759304</v>
      </c>
      <c r="J107" s="3">
        <v>108901</v>
      </c>
      <c r="K107" s="3">
        <v>91153</v>
      </c>
    </row>
    <row r="108" spans="1:11" ht="45" x14ac:dyDescent="0.25">
      <c r="A108" s="5" t="s">
        <v>324</v>
      </c>
      <c r="B108" s="6" t="s">
        <v>325</v>
      </c>
      <c r="C108" s="60">
        <v>0</v>
      </c>
      <c r="D108" s="60">
        <v>1500</v>
      </c>
      <c r="E108" s="3">
        <v>0</v>
      </c>
      <c r="F108" s="3">
        <f t="shared" si="4"/>
        <v>0</v>
      </c>
      <c r="G108" s="2"/>
      <c r="H108" s="3">
        <f t="shared" si="6"/>
        <v>-1500</v>
      </c>
      <c r="I108" s="2">
        <f t="shared" si="7"/>
        <v>-1</v>
      </c>
      <c r="J108" s="3">
        <v>0</v>
      </c>
      <c r="K108" s="3">
        <v>0</v>
      </c>
    </row>
    <row r="109" spans="1:11" ht="60" x14ac:dyDescent="0.25">
      <c r="A109" s="5" t="s">
        <v>326</v>
      </c>
      <c r="B109" s="6" t="s">
        <v>327</v>
      </c>
      <c r="C109" s="59"/>
      <c r="D109" s="58">
        <v>1500</v>
      </c>
      <c r="E109" s="3">
        <v>0</v>
      </c>
      <c r="F109" s="3">
        <f t="shared" si="4"/>
        <v>0</v>
      </c>
      <c r="G109" s="2"/>
      <c r="H109" s="3">
        <f t="shared" si="6"/>
        <v>-1500</v>
      </c>
      <c r="I109" s="2">
        <f t="shared" si="7"/>
        <v>-1</v>
      </c>
      <c r="J109" s="3"/>
      <c r="K109" s="3"/>
    </row>
    <row r="110" spans="1:11" ht="45" x14ac:dyDescent="0.25">
      <c r="A110" s="5" t="s">
        <v>184</v>
      </c>
      <c r="B110" s="6" t="s">
        <v>185</v>
      </c>
      <c r="C110" s="4">
        <v>77258.490309999994</v>
      </c>
      <c r="D110" s="4">
        <v>133381.60920000001</v>
      </c>
      <c r="E110" s="4">
        <v>65952.442759999991</v>
      </c>
      <c r="F110" s="4">
        <f t="shared" si="4"/>
        <v>-11306.047550000003</v>
      </c>
      <c r="G110" s="2">
        <f t="shared" si="5"/>
        <v>0.85365948124750501</v>
      </c>
      <c r="H110" s="4">
        <f t="shared" si="6"/>
        <v>-67429.166440000015</v>
      </c>
      <c r="I110" s="2">
        <f t="shared" si="7"/>
        <v>-0.5055357094912003</v>
      </c>
      <c r="J110" s="4">
        <v>32771.843680000005</v>
      </c>
      <c r="K110" s="4">
        <v>24621.918650000003</v>
      </c>
    </row>
    <row r="111" spans="1:11" ht="165" x14ac:dyDescent="0.25">
      <c r="A111" s="5" t="s">
        <v>328</v>
      </c>
      <c r="B111" s="6" t="s">
        <v>329</v>
      </c>
      <c r="C111" s="60">
        <v>0</v>
      </c>
      <c r="D111" s="60">
        <v>7366.2030000000013</v>
      </c>
      <c r="E111" s="3">
        <v>0</v>
      </c>
      <c r="F111" s="3">
        <f t="shared" si="4"/>
        <v>0</v>
      </c>
      <c r="G111" s="2"/>
      <c r="H111" s="3">
        <f t="shared" si="6"/>
        <v>-7366.2030000000013</v>
      </c>
      <c r="I111" s="2">
        <f t="shared" si="7"/>
        <v>-1</v>
      </c>
      <c r="J111" s="60">
        <v>0</v>
      </c>
      <c r="K111" s="60">
        <v>0</v>
      </c>
    </row>
    <row r="112" spans="1:11" ht="150" x14ac:dyDescent="0.25">
      <c r="A112" s="5" t="s">
        <v>330</v>
      </c>
      <c r="B112" s="6" t="s">
        <v>331</v>
      </c>
      <c r="C112" s="4"/>
      <c r="D112" s="58">
        <v>7366.2030000000013</v>
      </c>
      <c r="E112" s="4">
        <v>0</v>
      </c>
      <c r="F112" s="4">
        <f t="shared" si="4"/>
        <v>0</v>
      </c>
      <c r="G112" s="2"/>
      <c r="H112" s="4">
        <f t="shared" si="6"/>
        <v>-7366.2030000000013</v>
      </c>
      <c r="I112" s="2">
        <f t="shared" si="7"/>
        <v>-1</v>
      </c>
      <c r="J112" s="3"/>
      <c r="K112" s="3"/>
    </row>
    <row r="113" spans="1:11" ht="90" x14ac:dyDescent="0.25">
      <c r="A113" s="5" t="s">
        <v>186</v>
      </c>
      <c r="B113" s="6" t="s">
        <v>382</v>
      </c>
      <c r="C113" s="3">
        <v>1050</v>
      </c>
      <c r="D113" s="3">
        <v>0</v>
      </c>
      <c r="E113" s="3">
        <v>0</v>
      </c>
      <c r="F113" s="3">
        <f t="shared" si="4"/>
        <v>-1050</v>
      </c>
      <c r="G113" s="2">
        <f t="shared" si="5"/>
        <v>0</v>
      </c>
      <c r="H113" s="3">
        <f t="shared" si="6"/>
        <v>0</v>
      </c>
      <c r="I113" s="2"/>
      <c r="J113" s="3">
        <v>0</v>
      </c>
      <c r="K113" s="3">
        <v>0</v>
      </c>
    </row>
    <row r="114" spans="1:11" ht="90" x14ac:dyDescent="0.25">
      <c r="A114" s="5" t="s">
        <v>383</v>
      </c>
      <c r="B114" s="6" t="s">
        <v>384</v>
      </c>
      <c r="C114" s="3">
        <v>1050</v>
      </c>
      <c r="D114" s="58">
        <v>0</v>
      </c>
      <c r="E114" s="3">
        <v>0</v>
      </c>
      <c r="F114" s="3">
        <f t="shared" si="4"/>
        <v>-1050</v>
      </c>
      <c r="G114" s="2">
        <f t="shared" si="5"/>
        <v>0</v>
      </c>
      <c r="H114" s="3">
        <f t="shared" si="6"/>
        <v>0</v>
      </c>
      <c r="I114" s="2"/>
      <c r="J114" s="3"/>
      <c r="K114" s="3"/>
    </row>
    <row r="115" spans="1:11" ht="75" x14ac:dyDescent="0.25">
      <c r="A115" s="5" t="s">
        <v>187</v>
      </c>
      <c r="B115" s="6" t="s">
        <v>385</v>
      </c>
      <c r="C115" s="3">
        <v>8432.7999999999993</v>
      </c>
      <c r="D115" s="3">
        <v>0</v>
      </c>
      <c r="E115" s="3">
        <v>0</v>
      </c>
      <c r="F115" s="3">
        <f t="shared" si="4"/>
        <v>-8432.7999999999993</v>
      </c>
      <c r="G115" s="2">
        <f t="shared" si="5"/>
        <v>0</v>
      </c>
      <c r="H115" s="3">
        <f t="shared" si="6"/>
        <v>0</v>
      </c>
      <c r="I115" s="2"/>
      <c r="J115" s="3">
        <v>0</v>
      </c>
      <c r="K115" s="3">
        <v>0</v>
      </c>
    </row>
    <row r="116" spans="1:11" ht="75" x14ac:dyDescent="0.25">
      <c r="A116" s="5" t="s">
        <v>386</v>
      </c>
      <c r="B116" s="6" t="s">
        <v>387</v>
      </c>
      <c r="C116" s="3">
        <v>8432.7999999999993</v>
      </c>
      <c r="D116" s="58">
        <v>0</v>
      </c>
      <c r="E116" s="3">
        <v>0</v>
      </c>
      <c r="F116" s="3">
        <f t="shared" si="4"/>
        <v>-8432.7999999999993</v>
      </c>
      <c r="G116" s="2">
        <f t="shared" si="5"/>
        <v>0</v>
      </c>
      <c r="H116" s="3">
        <f t="shared" si="6"/>
        <v>0</v>
      </c>
      <c r="I116" s="2"/>
      <c r="J116" s="3"/>
      <c r="K116" s="3"/>
    </row>
    <row r="117" spans="1:11" ht="120" x14ac:dyDescent="0.25">
      <c r="A117" s="5" t="s">
        <v>332</v>
      </c>
      <c r="B117" s="6" t="s">
        <v>333</v>
      </c>
      <c r="C117" s="60">
        <v>1553.40905</v>
      </c>
      <c r="D117" s="60">
        <v>0</v>
      </c>
      <c r="E117" s="3">
        <v>4420.3999999999996</v>
      </c>
      <c r="F117" s="3">
        <f t="shared" si="4"/>
        <v>2866.9909499999994</v>
      </c>
      <c r="G117" s="2">
        <f t="shared" si="5"/>
        <v>2.8456123646247584</v>
      </c>
      <c r="H117" s="3">
        <f t="shared" si="6"/>
        <v>4420.3999999999996</v>
      </c>
      <c r="I117" s="2"/>
      <c r="J117" s="3">
        <v>0</v>
      </c>
      <c r="K117" s="3">
        <v>0</v>
      </c>
    </row>
    <row r="118" spans="1:11" ht="120" x14ac:dyDescent="0.25">
      <c r="A118" s="5" t="s">
        <v>334</v>
      </c>
      <c r="B118" s="6" t="s">
        <v>335</v>
      </c>
      <c r="C118" s="3">
        <v>1553.40905</v>
      </c>
      <c r="D118" s="58">
        <v>0</v>
      </c>
      <c r="E118" s="3">
        <v>4420.3999999999996</v>
      </c>
      <c r="F118" s="3">
        <f t="shared" si="4"/>
        <v>2866.9909499999994</v>
      </c>
      <c r="G118" s="2">
        <f t="shared" si="5"/>
        <v>2.8456123646247584</v>
      </c>
      <c r="H118" s="3">
        <f t="shared" si="6"/>
        <v>4420.3999999999996</v>
      </c>
      <c r="I118" s="2"/>
      <c r="J118" s="3"/>
      <c r="K118" s="3"/>
    </row>
    <row r="119" spans="1:11" ht="75" x14ac:dyDescent="0.25">
      <c r="A119" s="5" t="s">
        <v>336</v>
      </c>
      <c r="B119" s="6" t="s">
        <v>337</v>
      </c>
      <c r="C119" s="60">
        <v>0</v>
      </c>
      <c r="D119" s="60">
        <v>10900</v>
      </c>
      <c r="E119" s="3">
        <v>0</v>
      </c>
      <c r="F119" s="3">
        <f t="shared" si="4"/>
        <v>0</v>
      </c>
      <c r="G119" s="2"/>
      <c r="H119" s="3">
        <f t="shared" si="6"/>
        <v>-10900</v>
      </c>
      <c r="I119" s="2">
        <f t="shared" si="7"/>
        <v>-1</v>
      </c>
      <c r="J119" s="3">
        <v>0</v>
      </c>
      <c r="K119" s="3">
        <v>0</v>
      </c>
    </row>
    <row r="120" spans="1:11" ht="75" x14ac:dyDescent="0.25">
      <c r="A120" s="5" t="s">
        <v>338</v>
      </c>
      <c r="B120" s="6" t="s">
        <v>339</v>
      </c>
      <c r="C120" s="59"/>
      <c r="D120" s="58">
        <v>10900</v>
      </c>
      <c r="E120" s="3">
        <v>0</v>
      </c>
      <c r="F120" s="3">
        <f t="shared" si="4"/>
        <v>0</v>
      </c>
      <c r="G120" s="2"/>
      <c r="H120" s="3">
        <f t="shared" si="6"/>
        <v>-10900</v>
      </c>
      <c r="I120" s="2">
        <f t="shared" si="7"/>
        <v>-1</v>
      </c>
      <c r="J120" s="3"/>
      <c r="K120" s="3"/>
    </row>
    <row r="121" spans="1:11" ht="90" x14ac:dyDescent="0.25">
      <c r="A121" s="5" t="s">
        <v>234</v>
      </c>
      <c r="B121" s="6" t="s">
        <v>388</v>
      </c>
      <c r="C121" s="3">
        <v>30</v>
      </c>
      <c r="D121" s="3">
        <v>0</v>
      </c>
      <c r="E121" s="3">
        <v>0</v>
      </c>
      <c r="F121" s="3">
        <f t="shared" si="4"/>
        <v>-30</v>
      </c>
      <c r="G121" s="2">
        <f t="shared" si="5"/>
        <v>0</v>
      </c>
      <c r="H121" s="3">
        <f t="shared" si="6"/>
        <v>0</v>
      </c>
      <c r="I121" s="2"/>
      <c r="J121" s="3">
        <v>0</v>
      </c>
      <c r="K121" s="3">
        <v>0</v>
      </c>
    </row>
    <row r="122" spans="1:11" ht="90" x14ac:dyDescent="0.25">
      <c r="A122" s="5" t="s">
        <v>389</v>
      </c>
      <c r="B122" s="6" t="s">
        <v>390</v>
      </c>
      <c r="C122" s="3">
        <v>30</v>
      </c>
      <c r="D122" s="58">
        <v>0</v>
      </c>
      <c r="E122" s="3">
        <v>0</v>
      </c>
      <c r="F122" s="3">
        <f t="shared" si="4"/>
        <v>-30</v>
      </c>
      <c r="G122" s="2">
        <f t="shared" si="5"/>
        <v>0</v>
      </c>
      <c r="H122" s="3">
        <f t="shared" si="6"/>
        <v>0</v>
      </c>
      <c r="I122" s="2"/>
      <c r="J122" s="3"/>
      <c r="K122" s="3">
        <v>0</v>
      </c>
    </row>
    <row r="123" spans="1:11" ht="75" x14ac:dyDescent="0.25">
      <c r="A123" s="5" t="s">
        <v>188</v>
      </c>
      <c r="B123" s="6" t="s">
        <v>189</v>
      </c>
      <c r="C123" s="60">
        <v>5781.8999899999999</v>
      </c>
      <c r="D123" s="60">
        <v>5490.3</v>
      </c>
      <c r="E123" s="3">
        <v>7169.7040399999996</v>
      </c>
      <c r="F123" s="3">
        <f t="shared" si="4"/>
        <v>1387.8040499999997</v>
      </c>
      <c r="G123" s="2">
        <f t="shared" si="5"/>
        <v>1.2400256061848625</v>
      </c>
      <c r="H123" s="3">
        <f t="shared" si="6"/>
        <v>1679.4040399999994</v>
      </c>
      <c r="I123" s="2">
        <f t="shared" si="7"/>
        <v>0.30588566016428964</v>
      </c>
      <c r="J123" s="3">
        <v>6803.5853999999999</v>
      </c>
      <c r="K123" s="3">
        <v>0</v>
      </c>
    </row>
    <row r="124" spans="1:11" ht="90" x14ac:dyDescent="0.25">
      <c r="A124" s="5" t="s">
        <v>340</v>
      </c>
      <c r="B124" s="6" t="s">
        <v>341</v>
      </c>
      <c r="C124" s="59">
        <v>5781.8999899999999</v>
      </c>
      <c r="D124" s="58">
        <v>5490.3</v>
      </c>
      <c r="E124" s="3">
        <v>7169.7040399999996</v>
      </c>
      <c r="F124" s="3">
        <f t="shared" si="4"/>
        <v>1387.8040499999997</v>
      </c>
      <c r="G124" s="2">
        <f t="shared" si="5"/>
        <v>1.2400256061848625</v>
      </c>
      <c r="H124" s="3">
        <f t="shared" si="6"/>
        <v>1679.4040399999994</v>
      </c>
      <c r="I124" s="2">
        <f t="shared" si="7"/>
        <v>0.30588566016428964</v>
      </c>
      <c r="J124" s="4">
        <v>6803.5853999999999</v>
      </c>
      <c r="K124" s="3"/>
    </row>
    <row r="125" spans="1:11" ht="45" x14ac:dyDescent="0.25">
      <c r="A125" s="5" t="s">
        <v>190</v>
      </c>
      <c r="B125" s="6" t="s">
        <v>191</v>
      </c>
      <c r="C125" s="3">
        <v>3177.3899500000002</v>
      </c>
      <c r="D125" s="3">
        <v>641.30000000000007</v>
      </c>
      <c r="E125" s="3">
        <v>3644.2341900000001</v>
      </c>
      <c r="F125" s="3">
        <f t="shared" si="4"/>
        <v>466.8442399999999</v>
      </c>
      <c r="G125" s="2">
        <f t="shared" si="5"/>
        <v>1.1469269580839456</v>
      </c>
      <c r="H125" s="3">
        <f t="shared" si="6"/>
        <v>3002.9341899999999</v>
      </c>
      <c r="I125" s="2">
        <f t="shared" si="7"/>
        <v>4.682573195072508</v>
      </c>
      <c r="J125" s="58">
        <v>4008.6143999999999</v>
      </c>
      <c r="K125" s="58">
        <v>0</v>
      </c>
    </row>
    <row r="126" spans="1:11" ht="45" x14ac:dyDescent="0.25">
      <c r="A126" s="5" t="s">
        <v>342</v>
      </c>
      <c r="B126" s="6" t="s">
        <v>343</v>
      </c>
      <c r="C126" s="3">
        <v>3177.3899500000002</v>
      </c>
      <c r="D126" s="58">
        <v>641.30000000000007</v>
      </c>
      <c r="E126" s="3">
        <v>3644.2341900000001</v>
      </c>
      <c r="F126" s="3">
        <f t="shared" si="4"/>
        <v>466.8442399999999</v>
      </c>
      <c r="G126" s="2">
        <f t="shared" si="5"/>
        <v>1.1469269580839456</v>
      </c>
      <c r="H126" s="3">
        <f t="shared" si="6"/>
        <v>3002.9341899999999</v>
      </c>
      <c r="I126" s="2">
        <f t="shared" si="7"/>
        <v>4.682573195072508</v>
      </c>
      <c r="J126" s="58">
        <v>4008.6143999999999</v>
      </c>
      <c r="K126" s="58"/>
    </row>
    <row r="127" spans="1:11" ht="30" x14ac:dyDescent="0.25">
      <c r="A127" s="5" t="s">
        <v>192</v>
      </c>
      <c r="B127" s="6" t="s">
        <v>193</v>
      </c>
      <c r="C127" s="3">
        <v>199</v>
      </c>
      <c r="D127" s="3">
        <v>0</v>
      </c>
      <c r="E127" s="3">
        <v>0</v>
      </c>
      <c r="F127" s="3">
        <f t="shared" si="4"/>
        <v>-199</v>
      </c>
      <c r="G127" s="2">
        <f t="shared" si="5"/>
        <v>0</v>
      </c>
      <c r="H127" s="3">
        <f t="shared" si="6"/>
        <v>0</v>
      </c>
      <c r="I127" s="2"/>
      <c r="J127" s="3">
        <v>0</v>
      </c>
      <c r="K127" s="3">
        <v>0</v>
      </c>
    </row>
    <row r="128" spans="1:11" ht="30" x14ac:dyDescent="0.25">
      <c r="A128" s="5" t="s">
        <v>391</v>
      </c>
      <c r="B128" s="6" t="s">
        <v>392</v>
      </c>
      <c r="C128" s="3">
        <v>199</v>
      </c>
      <c r="D128" s="58">
        <v>0</v>
      </c>
      <c r="E128" s="3">
        <v>0</v>
      </c>
      <c r="F128" s="3">
        <f t="shared" si="4"/>
        <v>-199</v>
      </c>
      <c r="G128" s="2">
        <f t="shared" si="5"/>
        <v>0</v>
      </c>
      <c r="H128" s="3">
        <f t="shared" si="6"/>
        <v>0</v>
      </c>
      <c r="I128" s="2"/>
      <c r="J128" s="3"/>
      <c r="K128" s="3"/>
    </row>
    <row r="129" spans="1:11" ht="30" x14ac:dyDescent="0.25">
      <c r="A129" s="5" t="s">
        <v>344</v>
      </c>
      <c r="B129" s="6" t="s">
        <v>345</v>
      </c>
      <c r="C129" s="4">
        <v>0</v>
      </c>
      <c r="D129" s="4">
        <v>31943.551060000002</v>
      </c>
      <c r="E129" s="3">
        <v>0</v>
      </c>
      <c r="F129" s="3">
        <f t="shared" si="4"/>
        <v>0</v>
      </c>
      <c r="G129" s="2"/>
      <c r="H129" s="3">
        <f t="shared" si="6"/>
        <v>-31943.551060000002</v>
      </c>
      <c r="I129" s="2">
        <f t="shared" si="7"/>
        <v>-1</v>
      </c>
      <c r="J129" s="3">
        <v>0</v>
      </c>
      <c r="K129" s="3">
        <v>0</v>
      </c>
    </row>
    <row r="130" spans="1:11" ht="45" x14ac:dyDescent="0.25">
      <c r="A130" s="5" t="s">
        <v>346</v>
      </c>
      <c r="B130" s="6" t="s">
        <v>347</v>
      </c>
      <c r="C130" s="4"/>
      <c r="D130" s="58">
        <v>31943.551060000002</v>
      </c>
      <c r="E130" s="3">
        <v>0</v>
      </c>
      <c r="F130" s="3">
        <f t="shared" si="4"/>
        <v>0</v>
      </c>
      <c r="G130" s="2"/>
      <c r="H130" s="3">
        <f t="shared" si="6"/>
        <v>-31943.551060000002</v>
      </c>
      <c r="I130" s="2">
        <f t="shared" si="7"/>
        <v>-1</v>
      </c>
      <c r="J130" s="3"/>
      <c r="K130" s="3"/>
    </row>
    <row r="131" spans="1:11" ht="15" x14ac:dyDescent="0.25">
      <c r="A131" s="5" t="s">
        <v>194</v>
      </c>
      <c r="B131" s="6" t="s">
        <v>195</v>
      </c>
      <c r="C131" s="3">
        <v>57033.991320000001</v>
      </c>
      <c r="D131" s="3">
        <v>77040.255139999994</v>
      </c>
      <c r="E131" s="3">
        <v>50718.104529999997</v>
      </c>
      <c r="F131" s="3">
        <f t="shared" si="4"/>
        <v>-6315.8867900000041</v>
      </c>
      <c r="G131" s="2">
        <f t="shared" si="5"/>
        <v>0.88926100657126506</v>
      </c>
      <c r="H131" s="3">
        <f t="shared" si="6"/>
        <v>-26322.150609999997</v>
      </c>
      <c r="I131" s="2">
        <f t="shared" si="7"/>
        <v>-0.34166749009549036</v>
      </c>
      <c r="J131" s="4">
        <v>21959.643880000003</v>
      </c>
      <c r="K131" s="4">
        <v>24621.918650000003</v>
      </c>
    </row>
    <row r="132" spans="1:11" ht="30" x14ac:dyDescent="0.25">
      <c r="A132" s="5" t="s">
        <v>348</v>
      </c>
      <c r="B132" s="6" t="s">
        <v>349</v>
      </c>
      <c r="C132" s="3">
        <v>57033.991320000001</v>
      </c>
      <c r="D132" s="3">
        <v>77040.255139999994</v>
      </c>
      <c r="E132" s="3">
        <v>50718.104529999997</v>
      </c>
      <c r="F132" s="3">
        <f t="shared" si="4"/>
        <v>-6315.8867900000041</v>
      </c>
      <c r="G132" s="2">
        <f t="shared" si="5"/>
        <v>0.88926100657126506</v>
      </c>
      <c r="H132" s="3">
        <f t="shared" si="6"/>
        <v>-26322.150609999997</v>
      </c>
      <c r="I132" s="2">
        <f t="shared" si="7"/>
        <v>-0.34166749009549036</v>
      </c>
      <c r="J132" s="4">
        <v>21959.643880000003</v>
      </c>
      <c r="K132" s="4">
        <v>24621.918650000003</v>
      </c>
    </row>
    <row r="133" spans="1:11" ht="36" x14ac:dyDescent="0.25">
      <c r="A133" s="9" t="s">
        <v>348</v>
      </c>
      <c r="B133" s="10" t="s">
        <v>429</v>
      </c>
      <c r="C133" s="3">
        <v>723.42165</v>
      </c>
      <c r="D133" s="58">
        <v>3164.7</v>
      </c>
      <c r="E133" s="3">
        <v>6904.8</v>
      </c>
      <c r="F133" s="3">
        <f t="shared" si="4"/>
        <v>6181.37835</v>
      </c>
      <c r="G133" s="2">
        <f t="shared" si="5"/>
        <v>9.5446410817259899</v>
      </c>
      <c r="H133" s="3">
        <f t="shared" si="6"/>
        <v>3740.1000000000004</v>
      </c>
      <c r="I133" s="2">
        <f t="shared" si="7"/>
        <v>1.1818181818181821</v>
      </c>
      <c r="J133" s="3"/>
      <c r="K133" s="3"/>
    </row>
    <row r="134" spans="1:11" ht="36" x14ac:dyDescent="0.25">
      <c r="A134" s="9" t="s">
        <v>348</v>
      </c>
      <c r="B134" s="10" t="s">
        <v>430</v>
      </c>
      <c r="C134" s="3">
        <v>6713.6766200000002</v>
      </c>
      <c r="D134" s="58">
        <v>9825</v>
      </c>
      <c r="E134" s="3">
        <v>7805.8296700000001</v>
      </c>
      <c r="F134" s="3">
        <f t="shared" si="4"/>
        <v>1092.1530499999999</v>
      </c>
      <c r="G134" s="2">
        <f t="shared" si="5"/>
        <v>1.162675849883279</v>
      </c>
      <c r="H134" s="3">
        <f t="shared" si="6"/>
        <v>-2019.1703299999999</v>
      </c>
      <c r="I134" s="2">
        <f t="shared" si="7"/>
        <v>-0.20551351959287531</v>
      </c>
      <c r="J134" s="3">
        <v>8008.0161200000002</v>
      </c>
      <c r="K134" s="3">
        <v>8328.3367699999999</v>
      </c>
    </row>
    <row r="135" spans="1:11" ht="48" x14ac:dyDescent="0.25">
      <c r="A135" s="9" t="s">
        <v>348</v>
      </c>
      <c r="B135" s="10" t="s">
        <v>350</v>
      </c>
      <c r="C135" s="3"/>
      <c r="D135" s="58">
        <v>266.3</v>
      </c>
      <c r="E135" s="3">
        <v>0</v>
      </c>
      <c r="F135" s="3">
        <f t="shared" si="4"/>
        <v>0</v>
      </c>
      <c r="G135" s="2"/>
      <c r="H135" s="3">
        <f t="shared" si="6"/>
        <v>-266.3</v>
      </c>
      <c r="I135" s="2">
        <f t="shared" si="7"/>
        <v>-1</v>
      </c>
      <c r="J135" s="3"/>
      <c r="K135" s="3"/>
    </row>
    <row r="136" spans="1:11" ht="33.75" x14ac:dyDescent="0.25">
      <c r="A136" s="11" t="s">
        <v>348</v>
      </c>
      <c r="B136" s="13" t="s">
        <v>351</v>
      </c>
      <c r="C136" s="3"/>
      <c r="D136" s="58">
        <v>950</v>
      </c>
      <c r="E136" s="3">
        <v>0</v>
      </c>
      <c r="F136" s="3">
        <f t="shared" si="4"/>
        <v>0</v>
      </c>
      <c r="G136" s="2"/>
      <c r="H136" s="3">
        <f t="shared" si="6"/>
        <v>-950</v>
      </c>
      <c r="I136" s="2">
        <f t="shared" si="7"/>
        <v>-1</v>
      </c>
      <c r="J136" s="3"/>
      <c r="K136" s="3"/>
    </row>
    <row r="137" spans="1:11" ht="36" x14ac:dyDescent="0.25">
      <c r="A137" s="11" t="s">
        <v>348</v>
      </c>
      <c r="B137" s="12" t="s">
        <v>352</v>
      </c>
      <c r="C137" s="3">
        <v>307.7</v>
      </c>
      <c r="D137" s="58">
        <v>143</v>
      </c>
      <c r="E137" s="3">
        <v>0</v>
      </c>
      <c r="F137" s="3">
        <f t="shared" si="4"/>
        <v>-307.7</v>
      </c>
      <c r="G137" s="2">
        <f t="shared" si="5"/>
        <v>0</v>
      </c>
      <c r="H137" s="3">
        <f t="shared" si="6"/>
        <v>-143</v>
      </c>
      <c r="I137" s="2">
        <f t="shared" si="7"/>
        <v>-1</v>
      </c>
      <c r="J137" s="3"/>
      <c r="K137" s="3"/>
    </row>
    <row r="138" spans="1:11" ht="36" x14ac:dyDescent="0.25">
      <c r="A138" s="11" t="s">
        <v>348</v>
      </c>
      <c r="B138" s="10" t="s">
        <v>431</v>
      </c>
      <c r="C138" s="3">
        <v>23653.555820000001</v>
      </c>
      <c r="D138" s="58">
        <v>33360.247239999997</v>
      </c>
      <c r="E138" s="4">
        <v>129.73830000000001</v>
      </c>
      <c r="F138" s="4">
        <f t="shared" ref="F138:F174" si="8">+E138-C138</f>
        <v>-23523.817520000001</v>
      </c>
      <c r="G138" s="2">
        <f t="shared" ref="G138:G174" si="9">+E138/C138</f>
        <v>5.4849385431640363E-3</v>
      </c>
      <c r="H138" s="4">
        <f t="shared" ref="H138:H174" si="10">+E138-D138</f>
        <v>-33230.50894</v>
      </c>
      <c r="I138" s="2">
        <f t="shared" ref="I138:I172" si="11">+H138/D138</f>
        <v>-0.99611099105271506</v>
      </c>
      <c r="J138" s="3">
        <v>129.73830000000001</v>
      </c>
      <c r="K138" s="3">
        <v>129.73830000000001</v>
      </c>
    </row>
    <row r="139" spans="1:11" ht="56.25" x14ac:dyDescent="0.25">
      <c r="A139" s="11" t="s">
        <v>348</v>
      </c>
      <c r="B139" s="13" t="s">
        <v>432</v>
      </c>
      <c r="C139" s="3">
        <v>697.06984</v>
      </c>
      <c r="D139" s="58">
        <v>1796</v>
      </c>
      <c r="E139" s="3">
        <v>458.51452</v>
      </c>
      <c r="F139" s="3">
        <f t="shared" si="8"/>
        <v>-238.55531999999999</v>
      </c>
      <c r="G139" s="2">
        <f t="shared" si="9"/>
        <v>0.65777414785296118</v>
      </c>
      <c r="H139" s="3">
        <f t="shared" si="10"/>
        <v>-1337.4854800000001</v>
      </c>
      <c r="I139" s="2">
        <f t="shared" si="11"/>
        <v>-0.74470238307349668</v>
      </c>
      <c r="J139" s="3">
        <v>471.40960000000001</v>
      </c>
      <c r="K139" s="3">
        <v>463.61750999999998</v>
      </c>
    </row>
    <row r="140" spans="1:11" ht="56.25" x14ac:dyDescent="0.25">
      <c r="A140" s="11" t="s">
        <v>348</v>
      </c>
      <c r="B140" s="13" t="s">
        <v>433</v>
      </c>
      <c r="C140" s="3">
        <v>286.10000000000002</v>
      </c>
      <c r="D140" s="58">
        <v>93.333349999999996</v>
      </c>
      <c r="E140" s="3">
        <v>93.333349999999996</v>
      </c>
      <c r="F140" s="3">
        <f t="shared" si="8"/>
        <v>-192.76665000000003</v>
      </c>
      <c r="G140" s="2">
        <f t="shared" si="9"/>
        <v>0.32622631946871722</v>
      </c>
      <c r="H140" s="3">
        <f t="shared" si="10"/>
        <v>0</v>
      </c>
      <c r="I140" s="2">
        <f t="shared" si="11"/>
        <v>0</v>
      </c>
      <c r="J140" s="3">
        <v>93.333349999999996</v>
      </c>
      <c r="K140" s="3">
        <v>93.333349999999996</v>
      </c>
    </row>
    <row r="141" spans="1:11" ht="48" x14ac:dyDescent="0.25">
      <c r="A141" s="11" t="s">
        <v>348</v>
      </c>
      <c r="B141" s="10" t="s">
        <v>434</v>
      </c>
      <c r="C141" s="3">
        <v>21038.568009999999</v>
      </c>
      <c r="D141" s="58">
        <v>21987.17455</v>
      </c>
      <c r="E141" s="3">
        <v>29586.705239999999</v>
      </c>
      <c r="F141" s="3">
        <f t="shared" si="8"/>
        <v>8548.1372300000003</v>
      </c>
      <c r="G141" s="2">
        <f t="shared" si="9"/>
        <v>1.4063079400621241</v>
      </c>
      <c r="H141" s="3">
        <f t="shared" si="10"/>
        <v>7599.5306899999996</v>
      </c>
      <c r="I141" s="2">
        <f t="shared" si="11"/>
        <v>0.34563470957663361</v>
      </c>
      <c r="J141" s="3">
        <v>7389.2485200000001</v>
      </c>
      <c r="K141" s="3">
        <v>9524.2204899999997</v>
      </c>
    </row>
    <row r="142" spans="1:11" ht="48" x14ac:dyDescent="0.25">
      <c r="A142" s="9" t="s">
        <v>348</v>
      </c>
      <c r="B142" s="10" t="s">
        <v>435</v>
      </c>
      <c r="C142" s="3"/>
      <c r="D142" s="58">
        <v>106</v>
      </c>
      <c r="E142" s="3">
        <v>505.39299999999997</v>
      </c>
      <c r="F142" s="3">
        <f t="shared" si="8"/>
        <v>505.39299999999997</v>
      </c>
      <c r="G142" s="2"/>
      <c r="H142" s="3">
        <f t="shared" si="10"/>
        <v>399.39299999999997</v>
      </c>
      <c r="I142" s="2">
        <f t="shared" si="11"/>
        <v>3.7678584905660375</v>
      </c>
      <c r="J142" s="3">
        <v>498.54199999999997</v>
      </c>
      <c r="K142" s="3">
        <v>498.54199999999997</v>
      </c>
    </row>
    <row r="143" spans="1:11" ht="36" x14ac:dyDescent="0.25">
      <c r="A143" s="9" t="s">
        <v>348</v>
      </c>
      <c r="B143" s="10" t="s">
        <v>353</v>
      </c>
      <c r="C143" s="3">
        <v>167.1</v>
      </c>
      <c r="D143" s="58">
        <v>90.9</v>
      </c>
      <c r="E143" s="3">
        <v>0</v>
      </c>
      <c r="F143" s="3">
        <f t="shared" si="8"/>
        <v>-167.1</v>
      </c>
      <c r="G143" s="2">
        <f t="shared" si="9"/>
        <v>0</v>
      </c>
      <c r="H143" s="3">
        <f t="shared" si="10"/>
        <v>-90.9</v>
      </c>
      <c r="I143" s="2">
        <f t="shared" si="11"/>
        <v>-1</v>
      </c>
      <c r="J143" s="3"/>
      <c r="K143" s="3"/>
    </row>
    <row r="144" spans="1:11" ht="48" x14ac:dyDescent="0.25">
      <c r="A144" s="9" t="s">
        <v>348</v>
      </c>
      <c r="B144" s="10" t="s">
        <v>354</v>
      </c>
      <c r="C144" s="3">
        <v>66.8</v>
      </c>
      <c r="D144" s="58">
        <v>178.7</v>
      </c>
      <c r="E144" s="3">
        <v>0</v>
      </c>
      <c r="F144" s="3">
        <f t="shared" si="8"/>
        <v>-66.8</v>
      </c>
      <c r="G144" s="2">
        <f t="shared" si="9"/>
        <v>0</v>
      </c>
      <c r="H144" s="3">
        <f t="shared" si="10"/>
        <v>-178.7</v>
      </c>
      <c r="I144" s="2">
        <f t="shared" si="11"/>
        <v>-1</v>
      </c>
      <c r="J144" s="3"/>
      <c r="K144" s="3"/>
    </row>
    <row r="145" spans="1:11" ht="36" x14ac:dyDescent="0.25">
      <c r="A145" s="11" t="s">
        <v>348</v>
      </c>
      <c r="B145" s="10" t="s">
        <v>436</v>
      </c>
      <c r="C145" s="3">
        <v>3379.9993800000002</v>
      </c>
      <c r="D145" s="58">
        <v>4274.8</v>
      </c>
      <c r="E145" s="3">
        <v>5233.7904500000004</v>
      </c>
      <c r="F145" s="3">
        <f t="shared" si="8"/>
        <v>1853.7910700000002</v>
      </c>
      <c r="G145" s="2">
        <f t="shared" si="9"/>
        <v>1.548458997054609</v>
      </c>
      <c r="H145" s="3">
        <f t="shared" si="10"/>
        <v>958.99045000000024</v>
      </c>
      <c r="I145" s="2">
        <f t="shared" si="11"/>
        <v>0.22433574670160011</v>
      </c>
      <c r="J145" s="3">
        <v>5369.35599</v>
      </c>
      <c r="K145" s="3">
        <v>5584.1302299999998</v>
      </c>
    </row>
    <row r="146" spans="1:11" ht="78.75" x14ac:dyDescent="0.25">
      <c r="A146" s="9" t="s">
        <v>348</v>
      </c>
      <c r="B146" s="62" t="s">
        <v>355</v>
      </c>
      <c r="C146" s="59"/>
      <c r="D146" s="58">
        <v>804.1</v>
      </c>
      <c r="E146" s="3">
        <v>0</v>
      </c>
      <c r="F146" s="3">
        <f t="shared" si="8"/>
        <v>0</v>
      </c>
      <c r="G146" s="2"/>
      <c r="H146" s="3">
        <f t="shared" si="10"/>
        <v>-804.1</v>
      </c>
      <c r="I146" s="2">
        <f t="shared" si="11"/>
        <v>-1</v>
      </c>
      <c r="J146" s="3"/>
      <c r="K146" s="3"/>
    </row>
    <row r="147" spans="1:11" ht="30" x14ac:dyDescent="0.25">
      <c r="A147" s="5" t="s">
        <v>196</v>
      </c>
      <c r="B147" s="6" t="s">
        <v>197</v>
      </c>
      <c r="C147" s="4">
        <v>315855.44144000002</v>
      </c>
      <c r="D147" s="4">
        <v>365045.21860000002</v>
      </c>
      <c r="E147" s="4">
        <v>383294.69108999998</v>
      </c>
      <c r="F147" s="4">
        <f t="shared" si="8"/>
        <v>67439.249649999954</v>
      </c>
      <c r="G147" s="2">
        <f t="shared" si="9"/>
        <v>1.2135130214712819</v>
      </c>
      <c r="H147" s="4">
        <f t="shared" si="10"/>
        <v>18249.472489999956</v>
      </c>
      <c r="I147" s="2">
        <f t="shared" si="11"/>
        <v>4.9992361384677934E-2</v>
      </c>
      <c r="J147" s="4">
        <v>397504.16216000001</v>
      </c>
      <c r="K147" s="4">
        <v>410487.69426000002</v>
      </c>
    </row>
    <row r="148" spans="1:11" ht="45" x14ac:dyDescent="0.25">
      <c r="A148" s="5" t="s">
        <v>198</v>
      </c>
      <c r="B148" s="6" t="s">
        <v>199</v>
      </c>
      <c r="C148" s="3">
        <v>7518.7284</v>
      </c>
      <c r="D148" s="3">
        <v>13347.258599999999</v>
      </c>
      <c r="E148" s="3">
        <v>12683.548179999998</v>
      </c>
      <c r="F148" s="3">
        <f t="shared" si="8"/>
        <v>5164.819779999998</v>
      </c>
      <c r="G148" s="2">
        <f t="shared" si="9"/>
        <v>1.6869272974403489</v>
      </c>
      <c r="H148" s="3">
        <f t="shared" si="10"/>
        <v>-663.71042000000125</v>
      </c>
      <c r="I148" s="2">
        <f t="shared" si="11"/>
        <v>-4.9726347551249307E-2</v>
      </c>
      <c r="J148" s="3">
        <v>13120.10491</v>
      </c>
      <c r="K148" s="3">
        <v>13573.631759999998</v>
      </c>
    </row>
    <row r="149" spans="1:11" ht="45" x14ac:dyDescent="0.25">
      <c r="A149" s="5" t="s">
        <v>356</v>
      </c>
      <c r="B149" s="6" t="s">
        <v>357</v>
      </c>
      <c r="C149" s="3">
        <v>7518.7284</v>
      </c>
      <c r="D149" s="3">
        <v>13347.258599999999</v>
      </c>
      <c r="E149" s="3">
        <v>12683.548179999998</v>
      </c>
      <c r="F149" s="3">
        <f t="shared" si="8"/>
        <v>5164.819779999998</v>
      </c>
      <c r="G149" s="2">
        <f t="shared" si="9"/>
        <v>1.6869272974403489</v>
      </c>
      <c r="H149" s="3">
        <f t="shared" si="10"/>
        <v>-663.71042000000125</v>
      </c>
      <c r="I149" s="2">
        <f t="shared" si="11"/>
        <v>-4.9726347551249307E-2</v>
      </c>
      <c r="J149" s="3">
        <v>13120.10491</v>
      </c>
      <c r="K149" s="3">
        <v>13573.631759999998</v>
      </c>
    </row>
    <row r="150" spans="1:11" ht="156" x14ac:dyDescent="0.25">
      <c r="A150" s="9" t="s">
        <v>356</v>
      </c>
      <c r="B150" s="10" t="s">
        <v>437</v>
      </c>
      <c r="C150" s="3">
        <v>233.14749</v>
      </c>
      <c r="D150" s="58">
        <v>516.2586</v>
      </c>
      <c r="E150" s="3">
        <v>565.40880000000004</v>
      </c>
      <c r="F150" s="3">
        <f t="shared" si="8"/>
        <v>332.26131000000004</v>
      </c>
      <c r="G150" s="2">
        <f t="shared" si="9"/>
        <v>2.4251121039304349</v>
      </c>
      <c r="H150" s="3">
        <f t="shared" si="10"/>
        <v>49.150200000000041</v>
      </c>
      <c r="I150" s="2">
        <f t="shared" si="11"/>
        <v>9.5204612572071523E-2</v>
      </c>
      <c r="J150" s="3">
        <v>588.05999999999995</v>
      </c>
      <c r="K150" s="3">
        <v>611.58240000000001</v>
      </c>
    </row>
    <row r="151" spans="1:11" ht="48" x14ac:dyDescent="0.25">
      <c r="A151" s="9" t="s">
        <v>356</v>
      </c>
      <c r="B151" s="10" t="s">
        <v>438</v>
      </c>
      <c r="C151" s="3">
        <v>4040.78087</v>
      </c>
      <c r="D151" s="58">
        <v>8056.2000000000007</v>
      </c>
      <c r="E151" s="3">
        <v>8823.4393799999998</v>
      </c>
      <c r="F151" s="3">
        <f t="shared" si="8"/>
        <v>4782.6585099999993</v>
      </c>
      <c r="G151" s="2">
        <f t="shared" si="9"/>
        <v>2.1835975926108557</v>
      </c>
      <c r="H151" s="3">
        <f t="shared" si="10"/>
        <v>767.23937999999907</v>
      </c>
      <c r="I151" s="2">
        <f t="shared" si="11"/>
        <v>9.5235890370149581E-2</v>
      </c>
      <c r="J151" s="3">
        <v>9176.9449100000002</v>
      </c>
      <c r="K151" s="3">
        <v>9544.2493599999998</v>
      </c>
    </row>
    <row r="152" spans="1:11" ht="60" x14ac:dyDescent="0.25">
      <c r="A152" s="9" t="s">
        <v>356</v>
      </c>
      <c r="B152" s="10" t="s">
        <v>439</v>
      </c>
      <c r="C152" s="3">
        <v>1164.32583</v>
      </c>
      <c r="D152" s="58">
        <v>1548.8</v>
      </c>
      <c r="E152" s="3">
        <v>1507.8</v>
      </c>
      <c r="F152" s="3">
        <f t="shared" si="8"/>
        <v>343.47416999999996</v>
      </c>
      <c r="G152" s="2">
        <f t="shared" si="9"/>
        <v>1.2949983253399093</v>
      </c>
      <c r="H152" s="3">
        <f t="shared" si="10"/>
        <v>-41</v>
      </c>
      <c r="I152" s="2">
        <f t="shared" si="11"/>
        <v>-2.6472107438016531E-2</v>
      </c>
      <c r="J152" s="3">
        <v>1568.2</v>
      </c>
      <c r="K152" s="3">
        <v>1630.9</v>
      </c>
    </row>
    <row r="153" spans="1:11" ht="60" x14ac:dyDescent="0.25">
      <c r="A153" s="9" t="s">
        <v>356</v>
      </c>
      <c r="B153" s="10" t="s">
        <v>440</v>
      </c>
      <c r="C153" s="3">
        <v>2080.4742099999999</v>
      </c>
      <c r="D153" s="58">
        <v>3226</v>
      </c>
      <c r="E153" s="3">
        <v>1786.9</v>
      </c>
      <c r="F153" s="3">
        <f t="shared" si="8"/>
        <v>-293.57420999999977</v>
      </c>
      <c r="G153" s="2">
        <f t="shared" si="9"/>
        <v>0.85889072376436726</v>
      </c>
      <c r="H153" s="3">
        <f t="shared" si="10"/>
        <v>-1439.1</v>
      </c>
      <c r="I153" s="2">
        <f t="shared" si="11"/>
        <v>-0.4460942343459392</v>
      </c>
      <c r="J153" s="3">
        <v>1786.9</v>
      </c>
      <c r="K153" s="3">
        <v>1786.9</v>
      </c>
    </row>
    <row r="154" spans="1:11" ht="75" x14ac:dyDescent="0.25">
      <c r="A154" s="5" t="s">
        <v>200</v>
      </c>
      <c r="B154" s="6" t="s">
        <v>358</v>
      </c>
      <c r="C154" s="60">
        <v>41.85</v>
      </c>
      <c r="D154" s="60">
        <v>2.2999999999999998</v>
      </c>
      <c r="E154" s="3">
        <v>1.88818</v>
      </c>
      <c r="F154" s="3">
        <f t="shared" si="8"/>
        <v>-39.961820000000003</v>
      </c>
      <c r="G154" s="2">
        <f t="shared" si="9"/>
        <v>4.511780167264038E-2</v>
      </c>
      <c r="H154" s="3">
        <f t="shared" si="10"/>
        <v>-0.41181999999999985</v>
      </c>
      <c r="I154" s="2">
        <f t="shared" si="11"/>
        <v>-0.17905217391304343</v>
      </c>
      <c r="J154" s="3">
        <v>1.5111000000000001</v>
      </c>
      <c r="K154" s="3">
        <v>0</v>
      </c>
    </row>
    <row r="155" spans="1:11" ht="75" x14ac:dyDescent="0.25">
      <c r="A155" s="5" t="s">
        <v>359</v>
      </c>
      <c r="B155" s="6" t="s">
        <v>360</v>
      </c>
      <c r="C155" s="3">
        <v>41.85</v>
      </c>
      <c r="D155" s="58">
        <v>2.2999999999999998</v>
      </c>
      <c r="E155" s="3">
        <v>1.88818</v>
      </c>
      <c r="F155" s="3">
        <f t="shared" si="8"/>
        <v>-39.961820000000003</v>
      </c>
      <c r="G155" s="2">
        <f t="shared" si="9"/>
        <v>4.511780167264038E-2</v>
      </c>
      <c r="H155" s="3">
        <f t="shared" si="10"/>
        <v>-0.41181999999999985</v>
      </c>
      <c r="I155" s="2">
        <f t="shared" si="11"/>
        <v>-0.17905217391304343</v>
      </c>
      <c r="J155" s="3">
        <v>1.5111000000000001</v>
      </c>
      <c r="K155" s="3"/>
    </row>
    <row r="156" spans="1:11" ht="30" x14ac:dyDescent="0.25">
      <c r="A156" s="5" t="s">
        <v>201</v>
      </c>
      <c r="B156" s="6" t="s">
        <v>202</v>
      </c>
      <c r="C156" s="3">
        <v>1114.7</v>
      </c>
      <c r="D156" s="3">
        <v>1000.6</v>
      </c>
      <c r="E156" s="3">
        <v>1664.52556</v>
      </c>
      <c r="F156" s="3">
        <f t="shared" si="8"/>
        <v>549.82556</v>
      </c>
      <c r="G156" s="2">
        <f t="shared" si="9"/>
        <v>1.4932498071229927</v>
      </c>
      <c r="H156" s="3">
        <f t="shared" si="10"/>
        <v>663.92556000000002</v>
      </c>
      <c r="I156" s="2">
        <f t="shared" si="11"/>
        <v>0.66352744353387971</v>
      </c>
      <c r="J156" s="3">
        <v>1727.3408999999999</v>
      </c>
      <c r="K156" s="3">
        <v>0</v>
      </c>
    </row>
    <row r="157" spans="1:11" ht="45" x14ac:dyDescent="0.25">
      <c r="A157" s="5" t="s">
        <v>361</v>
      </c>
      <c r="B157" s="6" t="s">
        <v>362</v>
      </c>
      <c r="C157" s="3">
        <v>1114.7</v>
      </c>
      <c r="D157" s="58">
        <v>1000.6</v>
      </c>
      <c r="E157" s="3">
        <v>1664.52556</v>
      </c>
      <c r="F157" s="3">
        <f t="shared" si="8"/>
        <v>549.82556</v>
      </c>
      <c r="G157" s="2">
        <f t="shared" si="9"/>
        <v>1.4932498071229927</v>
      </c>
      <c r="H157" s="3">
        <f t="shared" si="10"/>
        <v>663.92556000000002</v>
      </c>
      <c r="I157" s="2">
        <f t="shared" si="11"/>
        <v>0.66352744353387971</v>
      </c>
      <c r="J157" s="3">
        <v>1727.3408999999999</v>
      </c>
      <c r="K157" s="3"/>
    </row>
    <row r="158" spans="1:11" ht="30" x14ac:dyDescent="0.25">
      <c r="A158" s="5" t="s">
        <v>235</v>
      </c>
      <c r="B158" s="6" t="s">
        <v>236</v>
      </c>
      <c r="C158" s="4">
        <v>307180.16304000001</v>
      </c>
      <c r="D158" s="4">
        <v>350695.06</v>
      </c>
      <c r="E158" s="4">
        <v>368944.72917000001</v>
      </c>
      <c r="F158" s="4">
        <f t="shared" si="8"/>
        <v>61764.566129999992</v>
      </c>
      <c r="G158" s="2">
        <f t="shared" si="9"/>
        <v>1.201069514120797</v>
      </c>
      <c r="H158" s="4">
        <f t="shared" si="10"/>
        <v>18249.669170000008</v>
      </c>
      <c r="I158" s="2">
        <f t="shared" si="11"/>
        <v>5.2038569262994487E-2</v>
      </c>
      <c r="J158" s="4">
        <v>382655.20525</v>
      </c>
      <c r="K158" s="4">
        <v>396914.0625</v>
      </c>
    </row>
    <row r="159" spans="1:11" ht="45" x14ac:dyDescent="0.25">
      <c r="A159" s="5" t="s">
        <v>363</v>
      </c>
      <c r="B159" s="6" t="s">
        <v>364</v>
      </c>
      <c r="C159" s="4">
        <v>307180.16304000001</v>
      </c>
      <c r="D159" s="58">
        <v>350695.06</v>
      </c>
      <c r="E159" s="4">
        <v>368944.72917000001</v>
      </c>
      <c r="F159" s="4">
        <f t="shared" si="8"/>
        <v>61764.566129999992</v>
      </c>
      <c r="G159" s="2">
        <f t="shared" si="9"/>
        <v>1.201069514120797</v>
      </c>
      <c r="H159" s="4">
        <f t="shared" si="10"/>
        <v>18249.669170000008</v>
      </c>
      <c r="I159" s="2">
        <f t="shared" si="11"/>
        <v>5.2038569262994487E-2</v>
      </c>
      <c r="J159" s="4">
        <v>382655.20525</v>
      </c>
      <c r="K159" s="4">
        <v>396914.0625</v>
      </c>
    </row>
    <row r="160" spans="1:11" ht="15" x14ac:dyDescent="0.25">
      <c r="A160" s="5" t="s">
        <v>203</v>
      </c>
      <c r="B160" s="6" t="s">
        <v>204</v>
      </c>
      <c r="C160" s="3">
        <v>16208.3</v>
      </c>
      <c r="D160" s="3">
        <v>17400.810000000001</v>
      </c>
      <c r="E160" s="3">
        <v>10731.643</v>
      </c>
      <c r="F160" s="3">
        <f t="shared" si="8"/>
        <v>-5476.6569999999992</v>
      </c>
      <c r="G160" s="2">
        <f t="shared" si="9"/>
        <v>0.66210787065886001</v>
      </c>
      <c r="H160" s="3">
        <f t="shared" si="10"/>
        <v>-6669.1670000000013</v>
      </c>
      <c r="I160" s="2">
        <f t="shared" si="11"/>
        <v>-0.38326761800169079</v>
      </c>
      <c r="J160" s="3">
        <v>10731.643</v>
      </c>
      <c r="K160" s="3">
        <v>0</v>
      </c>
    </row>
    <row r="161" spans="1:11" ht="90" x14ac:dyDescent="0.25">
      <c r="A161" s="5" t="s">
        <v>365</v>
      </c>
      <c r="B161" s="6" t="s">
        <v>366</v>
      </c>
      <c r="C161" s="60">
        <v>0</v>
      </c>
      <c r="D161" s="60">
        <v>526.41</v>
      </c>
      <c r="E161" s="3">
        <v>1552.5429999999999</v>
      </c>
      <c r="F161" s="3">
        <f t="shared" si="8"/>
        <v>1552.5429999999999</v>
      </c>
      <c r="G161" s="2"/>
      <c r="H161" s="3">
        <f t="shared" si="10"/>
        <v>1026.1329999999998</v>
      </c>
      <c r="I161" s="2">
        <f t="shared" si="11"/>
        <v>1.949303774624342</v>
      </c>
      <c r="J161" s="3">
        <v>1552.5429999999999</v>
      </c>
      <c r="K161" s="3">
        <v>0</v>
      </c>
    </row>
    <row r="162" spans="1:11" ht="105" x14ac:dyDescent="0.25">
      <c r="A162" s="5" t="s">
        <v>367</v>
      </c>
      <c r="B162" s="6" t="s">
        <v>368</v>
      </c>
      <c r="C162" s="63"/>
      <c r="D162" s="58">
        <v>526.41</v>
      </c>
      <c r="E162" s="3">
        <v>1552.5429999999999</v>
      </c>
      <c r="F162" s="3">
        <f t="shared" si="8"/>
        <v>1552.5429999999999</v>
      </c>
      <c r="G162" s="2"/>
      <c r="H162" s="3">
        <f t="shared" si="10"/>
        <v>1026.1329999999998</v>
      </c>
      <c r="I162" s="2">
        <f t="shared" si="11"/>
        <v>1.949303774624342</v>
      </c>
      <c r="J162" s="3">
        <v>1552.5429999999999</v>
      </c>
      <c r="K162" s="3"/>
    </row>
    <row r="163" spans="1:11" ht="90" x14ac:dyDescent="0.25">
      <c r="A163" s="5" t="s">
        <v>205</v>
      </c>
      <c r="B163" s="6" t="s">
        <v>239</v>
      </c>
      <c r="C163" s="60">
        <v>9149.2999999999993</v>
      </c>
      <c r="D163" s="60">
        <v>9374.4</v>
      </c>
      <c r="E163" s="3">
        <v>9179.1</v>
      </c>
      <c r="F163" s="3">
        <f t="shared" si="8"/>
        <v>29.800000000001091</v>
      </c>
      <c r="G163" s="2">
        <f t="shared" si="9"/>
        <v>1.003257079776595</v>
      </c>
      <c r="H163" s="3">
        <f t="shared" si="10"/>
        <v>-195.29999999999927</v>
      </c>
      <c r="I163" s="2">
        <f t="shared" si="11"/>
        <v>-2.0833333333333256E-2</v>
      </c>
      <c r="J163" s="3">
        <v>9179.1</v>
      </c>
      <c r="K163" s="3">
        <v>0</v>
      </c>
    </row>
    <row r="164" spans="1:11" ht="105" x14ac:dyDescent="0.25">
      <c r="A164" s="5" t="s">
        <v>369</v>
      </c>
      <c r="B164" s="6" t="s">
        <v>370</v>
      </c>
      <c r="C164" s="59">
        <v>9149.2999999999993</v>
      </c>
      <c r="D164" s="58">
        <v>9374.4</v>
      </c>
      <c r="E164" s="3">
        <v>9179.1</v>
      </c>
      <c r="F164" s="3">
        <f t="shared" si="8"/>
        <v>29.800000000001091</v>
      </c>
      <c r="G164" s="2">
        <f t="shared" si="9"/>
        <v>1.003257079776595</v>
      </c>
      <c r="H164" s="3">
        <f t="shared" si="10"/>
        <v>-195.29999999999927</v>
      </c>
      <c r="I164" s="2">
        <f t="shared" si="11"/>
        <v>-2.0833333333333256E-2</v>
      </c>
      <c r="J164" s="3">
        <v>9179.1</v>
      </c>
      <c r="K164" s="3"/>
    </row>
    <row r="165" spans="1:11" ht="90" x14ac:dyDescent="0.25">
      <c r="A165" s="5" t="s">
        <v>237</v>
      </c>
      <c r="B165" s="6" t="s">
        <v>238</v>
      </c>
      <c r="C165" s="60">
        <v>7059</v>
      </c>
      <c r="D165" s="60">
        <v>7500</v>
      </c>
      <c r="E165" s="3">
        <v>0</v>
      </c>
      <c r="F165" s="3">
        <f t="shared" si="8"/>
        <v>-7059</v>
      </c>
      <c r="G165" s="2">
        <f t="shared" si="9"/>
        <v>0</v>
      </c>
      <c r="H165" s="3">
        <f t="shared" si="10"/>
        <v>-7500</v>
      </c>
      <c r="I165" s="2">
        <f t="shared" si="11"/>
        <v>-1</v>
      </c>
      <c r="J165" s="3">
        <v>0</v>
      </c>
      <c r="K165" s="3">
        <v>0</v>
      </c>
    </row>
    <row r="166" spans="1:11" ht="105" x14ac:dyDescent="0.25">
      <c r="A166" s="5" t="s">
        <v>371</v>
      </c>
      <c r="B166" s="6" t="s">
        <v>372</v>
      </c>
      <c r="C166" s="59">
        <v>7059</v>
      </c>
      <c r="D166" s="58">
        <v>7500</v>
      </c>
      <c r="E166" s="3">
        <v>0</v>
      </c>
      <c r="F166" s="3">
        <f t="shared" si="8"/>
        <v>-7059</v>
      </c>
      <c r="G166" s="2">
        <f t="shared" si="9"/>
        <v>0</v>
      </c>
      <c r="H166" s="3">
        <f t="shared" si="10"/>
        <v>-7500</v>
      </c>
      <c r="I166" s="2">
        <f t="shared" si="11"/>
        <v>-1</v>
      </c>
      <c r="J166" s="3"/>
      <c r="K166" s="3">
        <v>0</v>
      </c>
    </row>
    <row r="167" spans="1:11" ht="45" x14ac:dyDescent="0.25">
      <c r="A167" s="5" t="s">
        <v>206</v>
      </c>
      <c r="B167" s="6" t="s">
        <v>207</v>
      </c>
      <c r="C167" s="3">
        <v>95471.337</v>
      </c>
      <c r="D167" s="60"/>
      <c r="E167" s="3">
        <v>0</v>
      </c>
      <c r="F167" s="3">
        <f t="shared" si="8"/>
        <v>-95471.337</v>
      </c>
      <c r="G167" s="2">
        <f t="shared" si="9"/>
        <v>0</v>
      </c>
      <c r="H167" s="3">
        <f t="shared" si="10"/>
        <v>0</v>
      </c>
      <c r="I167" s="2"/>
      <c r="J167" s="3">
        <v>0</v>
      </c>
      <c r="K167" s="3">
        <v>0</v>
      </c>
    </row>
    <row r="168" spans="1:11" ht="60" x14ac:dyDescent="0.25">
      <c r="A168" s="5" t="s">
        <v>393</v>
      </c>
      <c r="B168" s="6" t="s">
        <v>394</v>
      </c>
      <c r="C168" s="3">
        <v>95471.337</v>
      </c>
      <c r="D168" s="60"/>
      <c r="E168" s="3">
        <v>0</v>
      </c>
      <c r="F168" s="3">
        <f t="shared" si="8"/>
        <v>-95471.337</v>
      </c>
      <c r="G168" s="2">
        <f t="shared" si="9"/>
        <v>0</v>
      </c>
      <c r="H168" s="3">
        <f t="shared" si="10"/>
        <v>0</v>
      </c>
      <c r="I168" s="2"/>
      <c r="J168" s="3">
        <v>0</v>
      </c>
      <c r="K168" s="3">
        <v>0</v>
      </c>
    </row>
    <row r="169" spans="1:11" ht="60" x14ac:dyDescent="0.25">
      <c r="A169" s="5" t="s">
        <v>395</v>
      </c>
      <c r="B169" s="6" t="s">
        <v>396</v>
      </c>
      <c r="C169" s="59">
        <v>95471.337</v>
      </c>
      <c r="D169" s="59"/>
      <c r="E169" s="3">
        <v>0</v>
      </c>
      <c r="F169" s="3">
        <f t="shared" si="8"/>
        <v>-95471.337</v>
      </c>
      <c r="G169" s="2">
        <f t="shared" si="9"/>
        <v>0</v>
      </c>
      <c r="H169" s="3">
        <f t="shared" si="10"/>
        <v>0</v>
      </c>
      <c r="I169" s="2"/>
      <c r="J169" s="3"/>
      <c r="K169" s="3"/>
    </row>
    <row r="170" spans="1:11" ht="30" x14ac:dyDescent="0.25">
      <c r="A170" s="5" t="s">
        <v>373</v>
      </c>
      <c r="B170" s="6" t="s">
        <v>374</v>
      </c>
      <c r="C170" s="60">
        <v>0</v>
      </c>
      <c r="D170" s="60">
        <v>404</v>
      </c>
      <c r="E170" s="3">
        <v>0</v>
      </c>
      <c r="F170" s="3">
        <f t="shared" si="8"/>
        <v>0</v>
      </c>
      <c r="G170" s="2"/>
      <c r="H170" s="3">
        <f t="shared" si="10"/>
        <v>-404</v>
      </c>
      <c r="I170" s="2">
        <f t="shared" si="11"/>
        <v>-1</v>
      </c>
      <c r="J170" s="3">
        <v>0</v>
      </c>
      <c r="K170" s="3">
        <v>0</v>
      </c>
    </row>
    <row r="171" spans="1:11" ht="30" x14ac:dyDescent="0.25">
      <c r="A171" s="5" t="s">
        <v>375</v>
      </c>
      <c r="B171" s="6" t="s">
        <v>376</v>
      </c>
      <c r="C171" s="60">
        <v>0</v>
      </c>
      <c r="D171" s="60">
        <v>404</v>
      </c>
      <c r="E171" s="3">
        <v>0</v>
      </c>
      <c r="F171" s="3">
        <f t="shared" si="8"/>
        <v>0</v>
      </c>
      <c r="G171" s="2"/>
      <c r="H171" s="3">
        <f t="shared" si="10"/>
        <v>-404</v>
      </c>
      <c r="I171" s="2">
        <f t="shared" si="11"/>
        <v>-1</v>
      </c>
      <c r="J171" s="3">
        <v>0</v>
      </c>
      <c r="K171" s="3">
        <v>0</v>
      </c>
    </row>
    <row r="172" spans="1:11" ht="30" x14ac:dyDescent="0.25">
      <c r="A172" s="5" t="s">
        <v>377</v>
      </c>
      <c r="B172" s="6" t="s">
        <v>376</v>
      </c>
      <c r="C172" s="58"/>
      <c r="D172" s="58">
        <v>404</v>
      </c>
      <c r="E172" s="3">
        <v>0</v>
      </c>
      <c r="F172" s="3">
        <f t="shared" si="8"/>
        <v>0</v>
      </c>
      <c r="G172" s="2"/>
      <c r="H172" s="3">
        <f t="shared" si="10"/>
        <v>-404</v>
      </c>
      <c r="I172" s="2">
        <f t="shared" si="11"/>
        <v>-1</v>
      </c>
      <c r="J172" s="3"/>
      <c r="K172" s="3"/>
    </row>
    <row r="173" spans="1:11" ht="75" x14ac:dyDescent="0.25">
      <c r="A173" s="5" t="s">
        <v>397</v>
      </c>
      <c r="B173" s="6" t="s">
        <v>398</v>
      </c>
      <c r="C173" s="3">
        <v>-176.2269</v>
      </c>
      <c r="D173" s="60"/>
      <c r="E173" s="3">
        <v>0</v>
      </c>
      <c r="F173" s="3">
        <f t="shared" si="8"/>
        <v>176.2269</v>
      </c>
      <c r="G173" s="2">
        <f t="shared" si="9"/>
        <v>0</v>
      </c>
      <c r="H173" s="3">
        <f t="shared" si="10"/>
        <v>0</v>
      </c>
      <c r="I173" s="2"/>
      <c r="J173" s="3">
        <v>0</v>
      </c>
      <c r="K173" s="3">
        <v>0</v>
      </c>
    </row>
    <row r="174" spans="1:11" ht="60.75" thickBot="1" x14ac:dyDescent="0.3">
      <c r="A174" s="64" t="s">
        <v>399</v>
      </c>
      <c r="B174" s="65" t="s">
        <v>400</v>
      </c>
      <c r="C174" s="66">
        <v>-176.2269</v>
      </c>
      <c r="D174" s="66"/>
      <c r="E174" s="67">
        <v>0</v>
      </c>
      <c r="F174" s="67">
        <f t="shared" si="8"/>
        <v>176.2269</v>
      </c>
      <c r="G174" s="68">
        <f t="shared" si="9"/>
        <v>0</v>
      </c>
      <c r="H174" s="67">
        <f t="shared" si="10"/>
        <v>0</v>
      </c>
      <c r="I174" s="68"/>
      <c r="J174" s="67"/>
      <c r="K174" s="67">
        <v>0</v>
      </c>
    </row>
    <row r="176" spans="1:11" x14ac:dyDescent="0.2">
      <c r="A176" s="34" t="s">
        <v>405</v>
      </c>
    </row>
    <row r="177" spans="1:11" ht="15" x14ac:dyDescent="0.25">
      <c r="A177" s="81" t="s">
        <v>378</v>
      </c>
      <c r="B177" s="82" t="s">
        <v>379</v>
      </c>
      <c r="C177" s="83">
        <v>283188.83577000001</v>
      </c>
      <c r="D177" s="83">
        <v>333533.29999999993</v>
      </c>
      <c r="E177" s="83">
        <v>331422.59999999992</v>
      </c>
      <c r="F177" s="3">
        <f t="shared" ref="F177:F178" si="12">+E177-C177</f>
        <v>48233.764229999913</v>
      </c>
      <c r="G177" s="2">
        <f t="shared" ref="G177:G178" si="13">+E177/C177</f>
        <v>1.1703236785406836</v>
      </c>
      <c r="H177" s="3">
        <f t="shared" ref="H177:H178" si="14">+E177-D177</f>
        <v>-2110.7000000000116</v>
      </c>
      <c r="I177" s="2">
        <f t="shared" ref="I177:I178" si="15">+H177/D177</f>
        <v>-6.3283036506400171E-3</v>
      </c>
      <c r="J177" s="84">
        <v>351674.8</v>
      </c>
      <c r="K177" s="84">
        <v>377129.79999999993</v>
      </c>
    </row>
    <row r="178" spans="1:11" ht="15" x14ac:dyDescent="0.25">
      <c r="A178" s="85" t="s">
        <v>380</v>
      </c>
      <c r="B178" s="82" t="s">
        <v>381</v>
      </c>
      <c r="C178" s="83">
        <v>42005.079039999997</v>
      </c>
      <c r="D178" s="83">
        <v>36106.299999999996</v>
      </c>
      <c r="E178" s="83">
        <v>23613.399999999998</v>
      </c>
      <c r="F178" s="3">
        <f t="shared" si="12"/>
        <v>-18391.679039999999</v>
      </c>
      <c r="G178" s="2">
        <f t="shared" si="13"/>
        <v>0.56215582828718802</v>
      </c>
      <c r="H178" s="3">
        <f t="shared" si="14"/>
        <v>-12492.899999999998</v>
      </c>
      <c r="I178" s="2">
        <f t="shared" si="15"/>
        <v>-0.34600332905891767</v>
      </c>
      <c r="J178" s="86">
        <v>23664.6</v>
      </c>
      <c r="K178" s="86">
        <v>23717.699999999997</v>
      </c>
    </row>
  </sheetData>
  <autoFilter ref="A8:K174"/>
  <mergeCells count="12">
    <mergeCell ref="A2:K2"/>
    <mergeCell ref="E4:I4"/>
    <mergeCell ref="J4:J7"/>
    <mergeCell ref="K4:K7"/>
    <mergeCell ref="E5:E7"/>
    <mergeCell ref="F5:I5"/>
    <mergeCell ref="F6:G6"/>
    <mergeCell ref="H6:I6"/>
    <mergeCell ref="A4:A7"/>
    <mergeCell ref="B4:B7"/>
    <mergeCell ref="C4:C7"/>
    <mergeCell ref="D4:D7"/>
  </mergeCells>
  <pageMargins left="0.59055118110236227" right="0.15748031496062992" top="0.35433070866141736" bottom="0.15748031496062992" header="0.31496062992125984" footer="0.31496062992125984"/>
  <pageSetup paperSize="9" scale="5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zoomScale="85" zoomScaleNormal="85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A9" sqref="A9:B9"/>
    </sheetView>
  </sheetViews>
  <sheetFormatPr defaultRowHeight="12.75" x14ac:dyDescent="0.2"/>
  <cols>
    <col min="1" max="1" width="3.28515625" style="51" bestFit="1" customWidth="1"/>
    <col min="2" max="2" width="2.85546875" style="51" bestFit="1" customWidth="1"/>
    <col min="3" max="3" width="47.5703125" style="51" customWidth="1"/>
    <col min="4" max="6" width="16.140625" style="51" bestFit="1" customWidth="1"/>
    <col min="7" max="7" width="15.7109375" style="51" bestFit="1" customWidth="1"/>
    <col min="8" max="8" width="12" style="69" bestFit="1" customWidth="1"/>
    <col min="9" max="9" width="15.7109375" style="51" bestFit="1" customWidth="1"/>
    <col min="10" max="10" width="9.140625" style="69"/>
    <col min="11" max="12" width="16.140625" style="51" bestFit="1" customWidth="1"/>
    <col min="13" max="16384" width="9.140625" style="51"/>
  </cols>
  <sheetData>
    <row r="2" spans="1:12" ht="15.75" x14ac:dyDescent="0.25">
      <c r="A2" s="87" t="s">
        <v>402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 x14ac:dyDescent="0.25">
      <c r="A3" s="87" t="s">
        <v>403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4.25" customHeight="1" x14ac:dyDescent="0.2">
      <c r="A5" s="102" t="s">
        <v>441</v>
      </c>
      <c r="B5" s="103"/>
      <c r="C5" s="103" t="s">
        <v>265</v>
      </c>
      <c r="D5" s="112" t="s">
        <v>266</v>
      </c>
      <c r="E5" s="112" t="s">
        <v>267</v>
      </c>
      <c r="F5" s="100">
        <v>2024</v>
      </c>
      <c r="G5" s="113"/>
      <c r="H5" s="113"/>
      <c r="I5" s="113"/>
      <c r="J5" s="113"/>
      <c r="K5" s="114" t="s">
        <v>268</v>
      </c>
      <c r="L5" s="114" t="s">
        <v>269</v>
      </c>
    </row>
    <row r="6" spans="1:12" ht="14.25" x14ac:dyDescent="0.2">
      <c r="A6" s="104"/>
      <c r="B6" s="105"/>
      <c r="C6" s="110"/>
      <c r="D6" s="112"/>
      <c r="E6" s="112"/>
      <c r="F6" s="114" t="s">
        <v>270</v>
      </c>
      <c r="G6" s="100" t="s">
        <v>271</v>
      </c>
      <c r="H6" s="113"/>
      <c r="I6" s="113"/>
      <c r="J6" s="113"/>
      <c r="K6" s="115"/>
      <c r="L6" s="115"/>
    </row>
    <row r="7" spans="1:12" ht="14.25" x14ac:dyDescent="0.2">
      <c r="A7" s="104"/>
      <c r="B7" s="105"/>
      <c r="C7" s="110"/>
      <c r="D7" s="112"/>
      <c r="E7" s="112"/>
      <c r="F7" s="115"/>
      <c r="G7" s="100" t="s">
        <v>272</v>
      </c>
      <c r="H7" s="101"/>
      <c r="I7" s="100" t="s">
        <v>273</v>
      </c>
      <c r="J7" s="101"/>
      <c r="K7" s="115"/>
      <c r="L7" s="115"/>
    </row>
    <row r="8" spans="1:12" ht="14.25" x14ac:dyDescent="0.2">
      <c r="A8" s="106"/>
      <c r="B8" s="107"/>
      <c r="C8" s="111"/>
      <c r="D8" s="112"/>
      <c r="E8" s="112"/>
      <c r="F8" s="116"/>
      <c r="G8" s="52" t="s">
        <v>274</v>
      </c>
      <c r="H8" s="53" t="s">
        <v>275</v>
      </c>
      <c r="I8" s="52" t="s">
        <v>274</v>
      </c>
      <c r="J8" s="53" t="s">
        <v>275</v>
      </c>
      <c r="K8" s="116"/>
      <c r="L8" s="116"/>
    </row>
    <row r="9" spans="1:12" x14ac:dyDescent="0.2">
      <c r="A9" s="108" t="s">
        <v>249</v>
      </c>
      <c r="B9" s="109"/>
      <c r="C9" s="54" t="s">
        <v>38</v>
      </c>
      <c r="D9" s="54" t="s">
        <v>39</v>
      </c>
      <c r="E9" s="54" t="s">
        <v>40</v>
      </c>
      <c r="F9" s="54" t="s">
        <v>41</v>
      </c>
      <c r="G9" s="54" t="s">
        <v>241</v>
      </c>
      <c r="H9" s="55" t="s">
        <v>51</v>
      </c>
      <c r="I9" s="54" t="s">
        <v>50</v>
      </c>
      <c r="J9" s="55" t="s">
        <v>49</v>
      </c>
      <c r="K9" s="54" t="s">
        <v>31</v>
      </c>
      <c r="L9" s="54" t="s">
        <v>32</v>
      </c>
    </row>
    <row r="10" spans="1:12" ht="18.75" x14ac:dyDescent="0.25">
      <c r="A10" s="14"/>
      <c r="B10" s="14"/>
      <c r="C10" s="15" t="s">
        <v>0</v>
      </c>
      <c r="D10" s="16">
        <f>D12+D20+D22+D27+D35+D41+D44+D48+D51+D53+D32+D11</f>
        <v>1334906.2953299999</v>
      </c>
      <c r="E10" s="16">
        <f>1405886.72904-19454.7</f>
        <v>1386432.0290399999</v>
      </c>
      <c r="F10" s="16">
        <v>1189477.5768500001</v>
      </c>
      <c r="G10" s="16">
        <f>+F10-D10</f>
        <v>-145428.71847999981</v>
      </c>
      <c r="H10" s="17">
        <f>+F10/D10</f>
        <v>0.89105698355849872</v>
      </c>
      <c r="I10" s="16">
        <f>+F10-E10</f>
        <v>-196954.45218999987</v>
      </c>
      <c r="J10" s="17">
        <f>+I10/E10</f>
        <v>-0.14205849840787077</v>
      </c>
      <c r="K10" s="16">
        <v>1133389.01884</v>
      </c>
      <c r="L10" s="16">
        <v>1134771.49291</v>
      </c>
    </row>
    <row r="11" spans="1:12" ht="15" x14ac:dyDescent="0.2">
      <c r="A11" s="70"/>
      <c r="B11" s="70"/>
      <c r="C11" s="18" t="s">
        <v>240</v>
      </c>
      <c r="D11" s="19"/>
      <c r="E11" s="19"/>
      <c r="F11" s="19"/>
      <c r="G11" s="19"/>
      <c r="H11" s="22"/>
      <c r="I11" s="19"/>
      <c r="J11" s="22"/>
      <c r="K11" s="19">
        <v>17309.5</v>
      </c>
      <c r="L11" s="19">
        <v>34983.1</v>
      </c>
    </row>
    <row r="12" spans="1:12" ht="14.25" x14ac:dyDescent="0.2">
      <c r="A12" s="21" t="s">
        <v>2</v>
      </c>
      <c r="B12" s="21"/>
      <c r="C12" s="20" t="s">
        <v>1</v>
      </c>
      <c r="D12" s="19">
        <v>324838.87</v>
      </c>
      <c r="E12" s="19">
        <v>340329.97734999994</v>
      </c>
      <c r="F12" s="19">
        <v>334338.81374000001</v>
      </c>
      <c r="G12" s="19">
        <f t="shared" ref="G12:G52" si="0">+F12-D12</f>
        <v>9499.943740000017</v>
      </c>
      <c r="H12" s="22">
        <f t="shared" ref="H12:H52" si="1">+F12/D12</f>
        <v>1.0292450953914476</v>
      </c>
      <c r="I12" s="19">
        <f t="shared" ref="I12:I52" si="2">+F12-E12</f>
        <v>-5991.1636099999305</v>
      </c>
      <c r="J12" s="22">
        <f t="shared" ref="J12:J52" si="3">+I12/E12</f>
        <v>-1.7603984393765398E-2</v>
      </c>
      <c r="K12" s="19">
        <v>325416.652</v>
      </c>
      <c r="L12" s="19">
        <v>332031.09999999998</v>
      </c>
    </row>
    <row r="13" spans="1:12" ht="38.25" x14ac:dyDescent="0.25">
      <c r="A13" s="24" t="s">
        <v>2</v>
      </c>
      <c r="B13" s="24" t="s">
        <v>3</v>
      </c>
      <c r="C13" s="23" t="s">
        <v>33</v>
      </c>
      <c r="D13" s="25">
        <v>7186.7</v>
      </c>
      <c r="E13" s="25">
        <v>7488.3</v>
      </c>
      <c r="F13" s="25">
        <v>7488.3</v>
      </c>
      <c r="G13" s="25">
        <f t="shared" si="0"/>
        <v>301.60000000000036</v>
      </c>
      <c r="H13" s="2">
        <f t="shared" si="1"/>
        <v>1.04196641017435</v>
      </c>
      <c r="I13" s="25">
        <f t="shared" si="2"/>
        <v>0</v>
      </c>
      <c r="J13" s="2">
        <f t="shared" si="3"/>
        <v>0</v>
      </c>
      <c r="K13" s="25">
        <v>7832.4</v>
      </c>
      <c r="L13" s="25">
        <v>8142.7999999999993</v>
      </c>
    </row>
    <row r="14" spans="1:12" ht="38.25" x14ac:dyDescent="0.25">
      <c r="A14" s="24" t="s">
        <v>2</v>
      </c>
      <c r="B14" s="24" t="s">
        <v>4</v>
      </c>
      <c r="C14" s="23" t="s">
        <v>34</v>
      </c>
      <c r="D14" s="25">
        <v>6964.1</v>
      </c>
      <c r="E14" s="25">
        <v>7553.9000000000005</v>
      </c>
      <c r="F14" s="25">
        <v>7488.8</v>
      </c>
      <c r="G14" s="25">
        <f t="shared" si="0"/>
        <v>524.69999999999982</v>
      </c>
      <c r="H14" s="2">
        <f t="shared" si="1"/>
        <v>1.0753435476228084</v>
      </c>
      <c r="I14" s="25">
        <f t="shared" si="2"/>
        <v>-65.100000000000364</v>
      </c>
      <c r="J14" s="2">
        <f t="shared" si="3"/>
        <v>-8.6180648406783723E-3</v>
      </c>
      <c r="K14" s="25">
        <v>7603.4</v>
      </c>
      <c r="L14" s="25">
        <v>7817.5</v>
      </c>
    </row>
    <row r="15" spans="1:12" ht="51" x14ac:dyDescent="0.25">
      <c r="A15" s="24" t="s">
        <v>2</v>
      </c>
      <c r="B15" s="24" t="s">
        <v>5</v>
      </c>
      <c r="C15" s="23" t="s">
        <v>35</v>
      </c>
      <c r="D15" s="25">
        <v>83400.5</v>
      </c>
      <c r="E15" s="25">
        <v>87852.459999999992</v>
      </c>
      <c r="F15" s="25">
        <v>86437.125559999986</v>
      </c>
      <c r="G15" s="25">
        <f t="shared" si="0"/>
        <v>3036.6255599999859</v>
      </c>
      <c r="H15" s="2">
        <f t="shared" si="1"/>
        <v>1.0364101601309343</v>
      </c>
      <c r="I15" s="25">
        <f t="shared" si="2"/>
        <v>-1415.334440000006</v>
      </c>
      <c r="J15" s="2">
        <f t="shared" si="3"/>
        <v>-1.6110356386150212E-2</v>
      </c>
      <c r="K15" s="25">
        <v>89197.74089999999</v>
      </c>
      <c r="L15" s="25">
        <v>90446.1</v>
      </c>
    </row>
    <row r="16" spans="1:12" ht="15" x14ac:dyDescent="0.25">
      <c r="A16" s="24" t="s">
        <v>2</v>
      </c>
      <c r="B16" s="24" t="s">
        <v>6</v>
      </c>
      <c r="C16" s="23" t="s">
        <v>208</v>
      </c>
      <c r="D16" s="25">
        <v>93.800000000000011</v>
      </c>
      <c r="E16" s="25">
        <v>2.2999999999999998</v>
      </c>
      <c r="F16" s="25">
        <v>1.88818</v>
      </c>
      <c r="G16" s="25">
        <f t="shared" si="0"/>
        <v>-91.911820000000006</v>
      </c>
      <c r="H16" s="2">
        <f t="shared" si="1"/>
        <v>2.0129850746268652E-2</v>
      </c>
      <c r="I16" s="25">
        <f t="shared" si="2"/>
        <v>-0.41181999999999985</v>
      </c>
      <c r="J16" s="2">
        <f t="shared" si="3"/>
        <v>-0.17905217391304343</v>
      </c>
      <c r="K16" s="25">
        <v>1.5111000000000001</v>
      </c>
      <c r="L16" s="25">
        <v>0</v>
      </c>
    </row>
    <row r="17" spans="1:12" ht="38.25" x14ac:dyDescent="0.25">
      <c r="A17" s="24" t="s">
        <v>2</v>
      </c>
      <c r="B17" s="24" t="s">
        <v>7</v>
      </c>
      <c r="C17" s="23" t="s">
        <v>36</v>
      </c>
      <c r="D17" s="25">
        <v>33819.5</v>
      </c>
      <c r="E17" s="25">
        <v>36515.26</v>
      </c>
      <c r="F17" s="25">
        <v>36283.699999999997</v>
      </c>
      <c r="G17" s="25">
        <f t="shared" si="0"/>
        <v>2464.1999999999971</v>
      </c>
      <c r="H17" s="2">
        <f t="shared" si="1"/>
        <v>1.0728632889309422</v>
      </c>
      <c r="I17" s="25">
        <f t="shared" si="2"/>
        <v>-231.56000000000495</v>
      </c>
      <c r="J17" s="2">
        <f t="shared" si="3"/>
        <v>-6.3414583382400925E-3</v>
      </c>
      <c r="K17" s="25">
        <v>35734.199999999997</v>
      </c>
      <c r="L17" s="25">
        <v>36349.599999999999</v>
      </c>
    </row>
    <row r="18" spans="1:12" ht="15" x14ac:dyDescent="0.25">
      <c r="A18" s="24" t="s">
        <v>2</v>
      </c>
      <c r="B18" s="24" t="s">
        <v>32</v>
      </c>
      <c r="C18" s="23" t="s">
        <v>10</v>
      </c>
      <c r="D18" s="25">
        <v>199.99999999999994</v>
      </c>
      <c r="E18" s="25">
        <v>2000</v>
      </c>
      <c r="F18" s="25">
        <v>4000</v>
      </c>
      <c r="G18" s="25">
        <f t="shared" si="0"/>
        <v>3800</v>
      </c>
      <c r="H18" s="2">
        <f t="shared" si="1"/>
        <v>20.000000000000007</v>
      </c>
      <c r="I18" s="25">
        <f t="shared" si="2"/>
        <v>2000</v>
      </c>
      <c r="J18" s="2">
        <f t="shared" si="3"/>
        <v>1</v>
      </c>
      <c r="K18" s="25">
        <v>200</v>
      </c>
      <c r="L18" s="25">
        <v>200</v>
      </c>
    </row>
    <row r="19" spans="1:12" ht="15" x14ac:dyDescent="0.25">
      <c r="A19" s="24" t="s">
        <v>2</v>
      </c>
      <c r="B19" s="24" t="s">
        <v>11</v>
      </c>
      <c r="C19" s="23" t="s">
        <v>12</v>
      </c>
      <c r="D19" s="26">
        <v>193174.27000000002</v>
      </c>
      <c r="E19" s="26">
        <v>197945.65734999996</v>
      </c>
      <c r="F19" s="26">
        <v>192638.99999999997</v>
      </c>
      <c r="G19" s="26">
        <f t="shared" si="0"/>
        <v>-535.27000000004773</v>
      </c>
      <c r="H19" s="27">
        <f t="shared" si="1"/>
        <v>0.99722908232033158</v>
      </c>
      <c r="I19" s="26">
        <f t="shared" si="2"/>
        <v>-5306.657349999994</v>
      </c>
      <c r="J19" s="27">
        <f t="shared" si="3"/>
        <v>-2.6808657593416989E-2</v>
      </c>
      <c r="K19" s="26">
        <v>184847.40000000002</v>
      </c>
      <c r="L19" s="26">
        <v>189075.1</v>
      </c>
    </row>
    <row r="20" spans="1:12" ht="42.75" x14ac:dyDescent="0.2">
      <c r="A20" s="21" t="s">
        <v>4</v>
      </c>
      <c r="B20" s="21"/>
      <c r="C20" s="20" t="s">
        <v>13</v>
      </c>
      <c r="D20" s="19">
        <v>5506.5</v>
      </c>
      <c r="E20" s="19">
        <v>7555.5799200000001</v>
      </c>
      <c r="F20" s="19">
        <v>6674.6</v>
      </c>
      <c r="G20" s="19">
        <f t="shared" si="0"/>
        <v>1168.1000000000004</v>
      </c>
      <c r="H20" s="22">
        <f t="shared" si="1"/>
        <v>1.2121311177699083</v>
      </c>
      <c r="I20" s="19">
        <f t="shared" si="2"/>
        <v>-880.97991999999977</v>
      </c>
      <c r="J20" s="22">
        <f t="shared" si="3"/>
        <v>-0.11659990752900404</v>
      </c>
      <c r="K20" s="19">
        <v>6170</v>
      </c>
      <c r="L20" s="19">
        <v>6125.1799999999994</v>
      </c>
    </row>
    <row r="21" spans="1:12" ht="38.25" x14ac:dyDescent="0.25">
      <c r="A21" s="24" t="s">
        <v>4</v>
      </c>
      <c r="B21" s="24" t="s">
        <v>31</v>
      </c>
      <c r="C21" s="23" t="s">
        <v>227</v>
      </c>
      <c r="D21" s="25">
        <v>5506.5</v>
      </c>
      <c r="E21" s="25">
        <v>7555.5799200000001</v>
      </c>
      <c r="F21" s="25">
        <v>6674.6</v>
      </c>
      <c r="G21" s="25">
        <f t="shared" si="0"/>
        <v>1168.1000000000004</v>
      </c>
      <c r="H21" s="2">
        <f t="shared" si="1"/>
        <v>1.2121311177699083</v>
      </c>
      <c r="I21" s="25">
        <f t="shared" si="2"/>
        <v>-880.97991999999977</v>
      </c>
      <c r="J21" s="2">
        <f t="shared" si="3"/>
        <v>-0.11659990752900404</v>
      </c>
      <c r="K21" s="25">
        <v>6170</v>
      </c>
      <c r="L21" s="25">
        <v>6125.1799999999994</v>
      </c>
    </row>
    <row r="22" spans="1:12" ht="14.25" x14ac:dyDescent="0.2">
      <c r="A22" s="21" t="s">
        <v>5</v>
      </c>
      <c r="B22" s="21">
        <v>0</v>
      </c>
      <c r="C22" s="20" t="s">
        <v>15</v>
      </c>
      <c r="D22" s="28">
        <v>29834.74</v>
      </c>
      <c r="E22" s="28">
        <v>44965.681380000002</v>
      </c>
      <c r="F22" s="28">
        <v>43666.801800000001</v>
      </c>
      <c r="G22" s="28">
        <f t="shared" si="0"/>
        <v>13832.061799999999</v>
      </c>
      <c r="H22" s="29">
        <f t="shared" si="1"/>
        <v>1.463622669411565</v>
      </c>
      <c r="I22" s="28">
        <f t="shared" si="2"/>
        <v>-1298.8795800000007</v>
      </c>
      <c r="J22" s="29">
        <f t="shared" si="3"/>
        <v>-2.8886020185556915E-2</v>
      </c>
      <c r="K22" s="28">
        <v>35328.001999999993</v>
      </c>
      <c r="L22" s="28">
        <v>40781.224399999999</v>
      </c>
    </row>
    <row r="23" spans="1:12" ht="15" x14ac:dyDescent="0.25">
      <c r="A23" s="24" t="s">
        <v>5</v>
      </c>
      <c r="B23" s="24" t="s">
        <v>7</v>
      </c>
      <c r="C23" s="23" t="s">
        <v>209</v>
      </c>
      <c r="D23" s="25">
        <v>777.2</v>
      </c>
      <c r="E23" s="25">
        <v>3345.2999999999997</v>
      </c>
      <c r="F23" s="25">
        <v>7298.9000000000005</v>
      </c>
      <c r="G23" s="25">
        <f t="shared" si="0"/>
        <v>6521.7000000000007</v>
      </c>
      <c r="H23" s="2">
        <f t="shared" si="1"/>
        <v>9.3912763767370055</v>
      </c>
      <c r="I23" s="25">
        <f t="shared" si="2"/>
        <v>3953.6000000000008</v>
      </c>
      <c r="J23" s="2">
        <f t="shared" si="3"/>
        <v>1.1818372044360748</v>
      </c>
      <c r="K23" s="25">
        <v>0</v>
      </c>
      <c r="L23" s="25">
        <v>0</v>
      </c>
    </row>
    <row r="24" spans="1:12" ht="15" x14ac:dyDescent="0.25">
      <c r="A24" s="24" t="s">
        <v>5</v>
      </c>
      <c r="B24" s="24" t="s">
        <v>17</v>
      </c>
      <c r="C24" s="23" t="s">
        <v>16</v>
      </c>
      <c r="D24" s="25">
        <v>18857.14</v>
      </c>
      <c r="E24" s="25">
        <v>22880.522779999999</v>
      </c>
      <c r="F24" s="25">
        <v>18653.7</v>
      </c>
      <c r="G24" s="25">
        <f t="shared" si="0"/>
        <v>-203.43999999999869</v>
      </c>
      <c r="H24" s="2">
        <f t="shared" si="1"/>
        <v>0.98921151351689607</v>
      </c>
      <c r="I24" s="25">
        <f t="shared" si="2"/>
        <v>-4226.8227799999986</v>
      </c>
      <c r="J24" s="2">
        <f t="shared" si="3"/>
        <v>-0.18473453690903818</v>
      </c>
      <c r="K24" s="25">
        <v>16637.3</v>
      </c>
      <c r="L24" s="25">
        <v>16000</v>
      </c>
    </row>
    <row r="25" spans="1:12" ht="15" x14ac:dyDescent="0.25">
      <c r="A25" s="24" t="s">
        <v>5</v>
      </c>
      <c r="B25" s="24" t="s">
        <v>14</v>
      </c>
      <c r="C25" s="23" t="s">
        <v>42</v>
      </c>
      <c r="D25" s="25">
        <v>9419.7000000000007</v>
      </c>
      <c r="E25" s="25">
        <v>17027.2</v>
      </c>
      <c r="F25" s="25">
        <v>16594.599999999999</v>
      </c>
      <c r="G25" s="25">
        <f t="shared" si="0"/>
        <v>7174.8999999999978</v>
      </c>
      <c r="H25" s="2">
        <f t="shared" si="1"/>
        <v>1.7616909243394161</v>
      </c>
      <c r="I25" s="25">
        <f t="shared" si="2"/>
        <v>-432.60000000000218</v>
      </c>
      <c r="J25" s="2">
        <f t="shared" si="3"/>
        <v>-2.540640856981783E-2</v>
      </c>
      <c r="K25" s="25">
        <v>17402.8</v>
      </c>
      <c r="L25" s="25">
        <v>23469.8</v>
      </c>
    </row>
    <row r="26" spans="1:12" ht="15" x14ac:dyDescent="0.25">
      <c r="A26" s="24" t="s">
        <v>5</v>
      </c>
      <c r="B26" s="24" t="s">
        <v>9</v>
      </c>
      <c r="C26" s="23" t="s">
        <v>18</v>
      </c>
      <c r="D26" s="25">
        <v>780.7</v>
      </c>
      <c r="E26" s="25">
        <v>1712.6585999999998</v>
      </c>
      <c r="F26" s="25">
        <v>1119.6017999999999</v>
      </c>
      <c r="G26" s="25">
        <f t="shared" si="0"/>
        <v>338.90179999999987</v>
      </c>
      <c r="H26" s="2">
        <f t="shared" si="1"/>
        <v>1.434099910336877</v>
      </c>
      <c r="I26" s="25">
        <f t="shared" si="2"/>
        <v>-593.05679999999984</v>
      </c>
      <c r="J26" s="2">
        <f t="shared" si="3"/>
        <v>-0.3462784702099998</v>
      </c>
      <c r="K26" s="25">
        <v>1287.902</v>
      </c>
      <c r="L26" s="25">
        <v>1311.4243999999999</v>
      </c>
    </row>
    <row r="27" spans="1:12" ht="28.5" x14ac:dyDescent="0.2">
      <c r="A27" s="21" t="s">
        <v>6</v>
      </c>
      <c r="B27" s="21"/>
      <c r="C27" s="20" t="s">
        <v>19</v>
      </c>
      <c r="D27" s="28">
        <v>252801.83038000003</v>
      </c>
      <c r="E27" s="28">
        <v>215849.65850999998</v>
      </c>
      <c r="F27" s="28">
        <v>57406.238540000006</v>
      </c>
      <c r="G27" s="28">
        <f t="shared" si="0"/>
        <v>-195395.59184000001</v>
      </c>
      <c r="H27" s="29">
        <f t="shared" si="1"/>
        <v>0.22707999563812334</v>
      </c>
      <c r="I27" s="28">
        <f t="shared" si="2"/>
        <v>-158443.41996999999</v>
      </c>
      <c r="J27" s="29">
        <f t="shared" si="3"/>
        <v>-0.73404526587499586</v>
      </c>
      <c r="K27" s="28">
        <v>31553.086819999997</v>
      </c>
      <c r="L27" s="28">
        <v>30689.558790000003</v>
      </c>
    </row>
    <row r="28" spans="1:12" ht="15" x14ac:dyDescent="0.25">
      <c r="A28" s="24" t="s">
        <v>6</v>
      </c>
      <c r="B28" s="24" t="s">
        <v>2</v>
      </c>
      <c r="C28" s="30" t="s">
        <v>20</v>
      </c>
      <c r="D28" s="25">
        <v>73692.677049999998</v>
      </c>
      <c r="E28" s="25">
        <v>63162.221409999998</v>
      </c>
      <c r="F28" s="25">
        <v>1545.9721</v>
      </c>
      <c r="G28" s="25">
        <f t="shared" si="0"/>
        <v>-72146.704949999999</v>
      </c>
      <c r="H28" s="2">
        <f t="shared" si="1"/>
        <v>2.097863942371191E-2</v>
      </c>
      <c r="I28" s="25">
        <f t="shared" si="2"/>
        <v>-61616.249309999999</v>
      </c>
      <c r="J28" s="2">
        <f t="shared" si="3"/>
        <v>-0.97552378517587668</v>
      </c>
      <c r="K28" s="25">
        <v>995.3383</v>
      </c>
      <c r="L28" s="25">
        <v>180.23830000000001</v>
      </c>
    </row>
    <row r="29" spans="1:12" ht="15" x14ac:dyDescent="0.25">
      <c r="A29" s="24" t="s">
        <v>6</v>
      </c>
      <c r="B29" s="24" t="s">
        <v>3</v>
      </c>
      <c r="C29" s="30" t="s">
        <v>21</v>
      </c>
      <c r="D29" s="25">
        <v>139728.21801000001</v>
      </c>
      <c r="E29" s="25">
        <v>88034.73967000001</v>
      </c>
      <c r="F29" s="25">
        <v>34193.966440000004</v>
      </c>
      <c r="G29" s="25">
        <f t="shared" si="0"/>
        <v>-105534.25157000001</v>
      </c>
      <c r="H29" s="2">
        <f t="shared" si="1"/>
        <v>0.24471768785853137</v>
      </c>
      <c r="I29" s="25">
        <f t="shared" si="2"/>
        <v>-53840.773230000006</v>
      </c>
      <c r="J29" s="2">
        <f t="shared" si="3"/>
        <v>-0.61158553352714196</v>
      </c>
      <c r="K29" s="25">
        <v>8431.7485199999992</v>
      </c>
      <c r="L29" s="25">
        <v>9931.4204900000004</v>
      </c>
    </row>
    <row r="30" spans="1:12" ht="15" x14ac:dyDescent="0.25">
      <c r="A30" s="24" t="s">
        <v>6</v>
      </c>
      <c r="B30" s="24" t="s">
        <v>4</v>
      </c>
      <c r="C30" s="30" t="s">
        <v>37</v>
      </c>
      <c r="D30" s="25">
        <v>25843.73532</v>
      </c>
      <c r="E30" s="25">
        <v>47207.397429999997</v>
      </c>
      <c r="F30" s="25">
        <v>4231</v>
      </c>
      <c r="G30" s="25">
        <f t="shared" si="0"/>
        <v>-21612.73532</v>
      </c>
      <c r="H30" s="2">
        <f t="shared" si="1"/>
        <v>0.16371472419181238</v>
      </c>
      <c r="I30" s="25">
        <f t="shared" si="2"/>
        <v>-42976.397429999997</v>
      </c>
      <c r="J30" s="2">
        <f t="shared" si="3"/>
        <v>-0.91037421611149383</v>
      </c>
      <c r="K30" s="25">
        <v>3957.4</v>
      </c>
      <c r="L30" s="25">
        <v>1832.6000000000001</v>
      </c>
    </row>
    <row r="31" spans="1:12" ht="25.5" x14ac:dyDescent="0.25">
      <c r="A31" s="24" t="s">
        <v>6</v>
      </c>
      <c r="B31" s="24" t="s">
        <v>6</v>
      </c>
      <c r="C31" s="30" t="s">
        <v>43</v>
      </c>
      <c r="D31" s="25">
        <v>13537.2</v>
      </c>
      <c r="E31" s="25">
        <v>17445.300000000003</v>
      </c>
      <c r="F31" s="25">
        <v>17435.300000000003</v>
      </c>
      <c r="G31" s="25">
        <f t="shared" si="0"/>
        <v>3898.1000000000022</v>
      </c>
      <c r="H31" s="2">
        <f t="shared" si="1"/>
        <v>1.2879546730490796</v>
      </c>
      <c r="I31" s="25">
        <f t="shared" si="2"/>
        <v>-10</v>
      </c>
      <c r="J31" s="2">
        <f t="shared" si="3"/>
        <v>-5.7322029429129895E-4</v>
      </c>
      <c r="K31" s="25">
        <v>18168.599999999999</v>
      </c>
      <c r="L31" s="25">
        <v>18745.300000000003</v>
      </c>
    </row>
    <row r="32" spans="1:12" ht="14.25" x14ac:dyDescent="0.2">
      <c r="A32" s="21" t="s">
        <v>7</v>
      </c>
      <c r="B32" s="21"/>
      <c r="C32" s="20" t="s">
        <v>52</v>
      </c>
      <c r="D32" s="28">
        <v>871</v>
      </c>
      <c r="E32" s="28">
        <v>2844.6000000000004</v>
      </c>
      <c r="F32" s="28">
        <v>620</v>
      </c>
      <c r="G32" s="28">
        <f t="shared" si="0"/>
        <v>-251</v>
      </c>
      <c r="H32" s="29">
        <f t="shared" si="1"/>
        <v>0.71182548794489098</v>
      </c>
      <c r="I32" s="28">
        <f t="shared" si="2"/>
        <v>-2224.6000000000004</v>
      </c>
      <c r="J32" s="29">
        <f t="shared" si="3"/>
        <v>-0.78204316951416719</v>
      </c>
      <c r="K32" s="28">
        <v>385</v>
      </c>
      <c r="L32" s="28">
        <v>385</v>
      </c>
    </row>
    <row r="33" spans="1:12" ht="15" x14ac:dyDescent="0.25">
      <c r="A33" s="24" t="s">
        <v>7</v>
      </c>
      <c r="B33" s="24" t="s">
        <v>3</v>
      </c>
      <c r="C33" s="31" t="s">
        <v>53</v>
      </c>
      <c r="D33" s="25">
        <v>764.7</v>
      </c>
      <c r="E33" s="25">
        <v>2844.6000000000004</v>
      </c>
      <c r="F33" s="25">
        <v>620</v>
      </c>
      <c r="G33" s="25">
        <f t="shared" si="0"/>
        <v>-144.70000000000005</v>
      </c>
      <c r="H33" s="2">
        <f t="shared" si="1"/>
        <v>0.81077546750359608</v>
      </c>
      <c r="I33" s="25">
        <f t="shared" si="2"/>
        <v>-2224.6000000000004</v>
      </c>
      <c r="J33" s="2">
        <f t="shared" si="3"/>
        <v>-0.78204316951416719</v>
      </c>
      <c r="K33" s="25">
        <v>385</v>
      </c>
      <c r="L33" s="25">
        <v>385</v>
      </c>
    </row>
    <row r="34" spans="1:12" ht="15" x14ac:dyDescent="0.25">
      <c r="A34" s="24" t="s">
        <v>7</v>
      </c>
      <c r="B34" s="24" t="s">
        <v>6</v>
      </c>
      <c r="C34" s="31" t="s">
        <v>54</v>
      </c>
      <c r="D34" s="25">
        <v>106.3</v>
      </c>
      <c r="E34" s="25"/>
      <c r="F34" s="25"/>
      <c r="G34" s="25">
        <f t="shared" si="0"/>
        <v>-106.3</v>
      </c>
      <c r="H34" s="2">
        <f t="shared" si="1"/>
        <v>0</v>
      </c>
      <c r="I34" s="25">
        <f t="shared" si="2"/>
        <v>0</v>
      </c>
      <c r="J34" s="2" t="e">
        <f t="shared" si="3"/>
        <v>#DIV/0!</v>
      </c>
      <c r="K34" s="25"/>
      <c r="L34" s="25"/>
    </row>
    <row r="35" spans="1:12" ht="14.25" x14ac:dyDescent="0.2">
      <c r="A35" s="21" t="s">
        <v>8</v>
      </c>
      <c r="B35" s="21"/>
      <c r="C35" s="20" t="s">
        <v>22</v>
      </c>
      <c r="D35" s="28">
        <v>482833.565</v>
      </c>
      <c r="E35" s="28">
        <f>539060.47562-19454.7</f>
        <v>519605.77562000003</v>
      </c>
      <c r="F35" s="28">
        <v>511945.10132999998</v>
      </c>
      <c r="G35" s="28">
        <f t="shared" si="0"/>
        <v>29111.536329999974</v>
      </c>
      <c r="H35" s="29">
        <f t="shared" si="1"/>
        <v>1.0602931081023748</v>
      </c>
      <c r="I35" s="28">
        <f t="shared" si="2"/>
        <v>-7660.6742900000536</v>
      </c>
      <c r="J35" s="29">
        <f t="shared" si="3"/>
        <v>-1.4743243145939328E-2</v>
      </c>
      <c r="K35" s="28">
        <v>493794.80576000002</v>
      </c>
      <c r="L35" s="28">
        <v>475293.42949999997</v>
      </c>
    </row>
    <row r="36" spans="1:12" ht="15" x14ac:dyDescent="0.25">
      <c r="A36" s="24" t="s">
        <v>8</v>
      </c>
      <c r="B36" s="24" t="s">
        <v>2</v>
      </c>
      <c r="C36" s="31" t="s">
        <v>23</v>
      </c>
      <c r="D36" s="25">
        <v>128858.65202000001</v>
      </c>
      <c r="E36" s="25">
        <v>136225.04970999999</v>
      </c>
      <c r="F36" s="25">
        <v>143129.09779000003</v>
      </c>
      <c r="G36" s="25">
        <f t="shared" si="0"/>
        <v>14270.44577000002</v>
      </c>
      <c r="H36" s="2">
        <f t="shared" si="1"/>
        <v>1.1107449561693779</v>
      </c>
      <c r="I36" s="25">
        <f t="shared" si="2"/>
        <v>6904.0480800000369</v>
      </c>
      <c r="J36" s="2">
        <f t="shared" si="3"/>
        <v>5.0681193324558026E-2</v>
      </c>
      <c r="K36" s="25">
        <v>139490.80146999998</v>
      </c>
      <c r="L36" s="25">
        <v>136571.54686</v>
      </c>
    </row>
    <row r="37" spans="1:12" ht="15" x14ac:dyDescent="0.25">
      <c r="A37" s="24" t="s">
        <v>8</v>
      </c>
      <c r="B37" s="24" t="s">
        <v>3</v>
      </c>
      <c r="C37" s="31" t="s">
        <v>24</v>
      </c>
      <c r="D37" s="26">
        <v>303259.11498000001</v>
      </c>
      <c r="E37" s="26">
        <f>347851.68091-19454.7</f>
        <v>328396.98090999998</v>
      </c>
      <c r="F37" s="26">
        <v>316686.82240999996</v>
      </c>
      <c r="G37" s="26">
        <f t="shared" si="0"/>
        <v>13427.707429999951</v>
      </c>
      <c r="H37" s="27">
        <f t="shared" si="1"/>
        <v>1.0442780011109822</v>
      </c>
      <c r="I37" s="26">
        <f t="shared" si="2"/>
        <v>-11710.15850000002</v>
      </c>
      <c r="J37" s="27">
        <f t="shared" si="3"/>
        <v>-3.5658544934093928E-2</v>
      </c>
      <c r="K37" s="26">
        <v>301122.70653000002</v>
      </c>
      <c r="L37" s="26">
        <v>284292.66274999996</v>
      </c>
    </row>
    <row r="38" spans="1:12" ht="15" x14ac:dyDescent="0.25">
      <c r="A38" s="24" t="s">
        <v>8</v>
      </c>
      <c r="B38" s="24" t="s">
        <v>4</v>
      </c>
      <c r="C38" s="31" t="s">
        <v>55</v>
      </c>
      <c r="D38" s="26">
        <v>17738.2</v>
      </c>
      <c r="E38" s="26">
        <v>17686.2</v>
      </c>
      <c r="F38" s="26">
        <v>17714.3</v>
      </c>
      <c r="G38" s="26">
        <f t="shared" si="0"/>
        <v>-23.900000000001455</v>
      </c>
      <c r="H38" s="27">
        <f t="shared" si="1"/>
        <v>0.99865262540731292</v>
      </c>
      <c r="I38" s="26">
        <f t="shared" si="2"/>
        <v>28.099999999998545</v>
      </c>
      <c r="J38" s="27">
        <f t="shared" si="3"/>
        <v>1.588809354185667E-3</v>
      </c>
      <c r="K38" s="26">
        <v>17215.3</v>
      </c>
      <c r="L38" s="26">
        <v>17461.399999999998</v>
      </c>
    </row>
    <row r="39" spans="1:12" ht="15" x14ac:dyDescent="0.25">
      <c r="A39" s="24" t="s">
        <v>8</v>
      </c>
      <c r="B39" s="24" t="s">
        <v>8</v>
      </c>
      <c r="C39" s="31" t="s">
        <v>56</v>
      </c>
      <c r="D39" s="25">
        <v>13732.968000000001</v>
      </c>
      <c r="E39" s="25">
        <v>1461.8000000000002</v>
      </c>
      <c r="F39" s="25">
        <v>488.3</v>
      </c>
      <c r="G39" s="25">
        <f t="shared" si="0"/>
        <v>-13244.668000000001</v>
      </c>
      <c r="H39" s="2">
        <f t="shared" si="1"/>
        <v>3.5556771121872562E-2</v>
      </c>
      <c r="I39" s="25">
        <f t="shared" si="2"/>
        <v>-973.50000000000023</v>
      </c>
      <c r="J39" s="2">
        <f t="shared" si="3"/>
        <v>-0.6659597756190998</v>
      </c>
      <c r="K39" s="25">
        <v>724.3</v>
      </c>
      <c r="L39" s="25">
        <v>724.3</v>
      </c>
    </row>
    <row r="40" spans="1:12" ht="15" x14ac:dyDescent="0.25">
      <c r="A40" s="24" t="s">
        <v>8</v>
      </c>
      <c r="B40" s="24" t="s">
        <v>14</v>
      </c>
      <c r="C40" s="31" t="s">
        <v>25</v>
      </c>
      <c r="D40" s="25">
        <v>19244.630000000005</v>
      </c>
      <c r="E40" s="25">
        <v>35835.744999999995</v>
      </c>
      <c r="F40" s="25">
        <v>33926.581129999999</v>
      </c>
      <c r="G40" s="25">
        <f t="shared" si="0"/>
        <v>14681.951129999994</v>
      </c>
      <c r="H40" s="2">
        <f t="shared" si="1"/>
        <v>1.7629115826077191</v>
      </c>
      <c r="I40" s="25">
        <f t="shared" si="2"/>
        <v>-1909.1638699999967</v>
      </c>
      <c r="J40" s="2">
        <f t="shared" si="3"/>
        <v>-5.327540616219914E-2</v>
      </c>
      <c r="K40" s="25">
        <v>35241.697759999995</v>
      </c>
      <c r="L40" s="25">
        <v>36243.519889999996</v>
      </c>
    </row>
    <row r="41" spans="1:12" ht="14.25" x14ac:dyDescent="0.2">
      <c r="A41" s="21" t="s">
        <v>17</v>
      </c>
      <c r="B41" s="21"/>
      <c r="C41" s="20" t="s">
        <v>210</v>
      </c>
      <c r="D41" s="28">
        <v>99485.799999999988</v>
      </c>
      <c r="E41" s="28">
        <v>99034.332719999991</v>
      </c>
      <c r="F41" s="28">
        <v>90098.533349999998</v>
      </c>
      <c r="G41" s="28">
        <f t="shared" si="0"/>
        <v>-9387.2666499999905</v>
      </c>
      <c r="H41" s="29">
        <f t="shared" si="1"/>
        <v>0.90564214541170707</v>
      </c>
      <c r="I41" s="28">
        <f t="shared" si="2"/>
        <v>-8935.7993699999934</v>
      </c>
      <c r="J41" s="29">
        <f t="shared" si="3"/>
        <v>-9.022930861021905E-2</v>
      </c>
      <c r="K41" s="28">
        <v>80287.73335000001</v>
      </c>
      <c r="L41" s="28">
        <v>81096.833350000015</v>
      </c>
    </row>
    <row r="42" spans="1:12" ht="15" x14ac:dyDescent="0.25">
      <c r="A42" s="24" t="s">
        <v>17</v>
      </c>
      <c r="B42" s="24" t="s">
        <v>2</v>
      </c>
      <c r="C42" s="31" t="s">
        <v>26</v>
      </c>
      <c r="D42" s="26">
        <v>92234.7</v>
      </c>
      <c r="E42" s="26">
        <v>91287.039369999984</v>
      </c>
      <c r="F42" s="26">
        <v>82842.599999999991</v>
      </c>
      <c r="G42" s="26">
        <f t="shared" si="0"/>
        <v>-9392.1000000000058</v>
      </c>
      <c r="H42" s="27">
        <f t="shared" si="1"/>
        <v>0.89817172929493994</v>
      </c>
      <c r="I42" s="26">
        <f t="shared" si="2"/>
        <v>-8444.4393699999928</v>
      </c>
      <c r="J42" s="27">
        <f t="shared" si="3"/>
        <v>-9.2504252830168152E-2</v>
      </c>
      <c r="K42" s="26">
        <v>77007.600000000006</v>
      </c>
      <c r="L42" s="26">
        <v>77735.500000000015</v>
      </c>
    </row>
    <row r="43" spans="1:12" ht="15" x14ac:dyDescent="0.25">
      <c r="A43" s="24" t="s">
        <v>17</v>
      </c>
      <c r="B43" s="24" t="s">
        <v>5</v>
      </c>
      <c r="C43" s="31" t="s">
        <v>44</v>
      </c>
      <c r="D43" s="26">
        <v>7251.0999999999985</v>
      </c>
      <c r="E43" s="26">
        <v>7747.2933500000008</v>
      </c>
      <c r="F43" s="26">
        <v>7255.9333500000002</v>
      </c>
      <c r="G43" s="26">
        <f t="shared" si="0"/>
        <v>4.8333500000017011</v>
      </c>
      <c r="H43" s="27">
        <f t="shared" si="1"/>
        <v>1.000666567831088</v>
      </c>
      <c r="I43" s="26">
        <f t="shared" si="2"/>
        <v>-491.36000000000058</v>
      </c>
      <c r="J43" s="27">
        <f t="shared" si="3"/>
        <v>-6.3423440652340929E-2</v>
      </c>
      <c r="K43" s="26">
        <v>3280.1333500000001</v>
      </c>
      <c r="L43" s="26">
        <v>3361.3333499999994</v>
      </c>
    </row>
    <row r="44" spans="1:12" ht="14.25" x14ac:dyDescent="0.2">
      <c r="A44" s="21">
        <v>10</v>
      </c>
      <c r="B44" s="21"/>
      <c r="C44" s="20" t="s">
        <v>28</v>
      </c>
      <c r="D44" s="19">
        <v>18715.589950000001</v>
      </c>
      <c r="E44" s="19">
        <v>20547.720089999999</v>
      </c>
      <c r="F44" s="19">
        <v>22658.088089999997</v>
      </c>
      <c r="G44" s="19">
        <f t="shared" si="0"/>
        <v>3942.4981399999961</v>
      </c>
      <c r="H44" s="22">
        <f t="shared" si="1"/>
        <v>1.210653158705264</v>
      </c>
      <c r="I44" s="19">
        <f t="shared" si="2"/>
        <v>2110.3679999999986</v>
      </c>
      <c r="J44" s="22">
        <f t="shared" si="3"/>
        <v>0.10270570120463417</v>
      </c>
      <c r="K44" s="19">
        <v>23346.268909999999</v>
      </c>
      <c r="L44" s="19">
        <v>19525.366869999998</v>
      </c>
    </row>
    <row r="45" spans="1:12" ht="15" x14ac:dyDescent="0.25">
      <c r="A45" s="24">
        <v>10</v>
      </c>
      <c r="B45" s="24" t="s">
        <v>2</v>
      </c>
      <c r="C45" s="31" t="s">
        <v>29</v>
      </c>
      <c r="D45" s="26">
        <v>9487.7000000000007</v>
      </c>
      <c r="E45" s="26">
        <v>9487.7000000000007</v>
      </c>
      <c r="F45" s="26">
        <v>9487.7000000000007</v>
      </c>
      <c r="G45" s="26">
        <f t="shared" si="0"/>
        <v>0</v>
      </c>
      <c r="H45" s="27">
        <f t="shared" si="1"/>
        <v>1</v>
      </c>
      <c r="I45" s="26">
        <f t="shared" si="2"/>
        <v>0</v>
      </c>
      <c r="J45" s="27">
        <f t="shared" si="3"/>
        <v>0</v>
      </c>
      <c r="K45" s="26">
        <v>9487.7000000000007</v>
      </c>
      <c r="L45" s="26">
        <v>9487.7000000000007</v>
      </c>
    </row>
    <row r="46" spans="1:12" ht="15" x14ac:dyDescent="0.25">
      <c r="A46" s="24">
        <v>10</v>
      </c>
      <c r="B46" s="24" t="s">
        <v>4</v>
      </c>
      <c r="C46" s="31" t="s">
        <v>30</v>
      </c>
      <c r="D46" s="26">
        <v>3872.4899500000001</v>
      </c>
      <c r="E46" s="26">
        <v>955.3</v>
      </c>
      <c r="F46" s="26">
        <v>3852.2341900000001</v>
      </c>
      <c r="G46" s="26">
        <f t="shared" si="0"/>
        <v>-20.255760000000009</v>
      </c>
      <c r="H46" s="27">
        <f t="shared" si="1"/>
        <v>0.99476931889778053</v>
      </c>
      <c r="I46" s="26">
        <f t="shared" si="2"/>
        <v>2896.9341899999999</v>
      </c>
      <c r="J46" s="27">
        <f t="shared" si="3"/>
        <v>3.0324863289019155</v>
      </c>
      <c r="K46" s="26">
        <v>4190.0144</v>
      </c>
      <c r="L46" s="26">
        <v>10</v>
      </c>
    </row>
    <row r="47" spans="1:12" ht="15" x14ac:dyDescent="0.25">
      <c r="A47" s="24">
        <v>10</v>
      </c>
      <c r="B47" s="24" t="s">
        <v>7</v>
      </c>
      <c r="C47" s="31" t="s">
        <v>57</v>
      </c>
      <c r="D47" s="26">
        <v>5355.4000000000005</v>
      </c>
      <c r="E47" s="26">
        <v>10104.720089999999</v>
      </c>
      <c r="F47" s="26">
        <v>9318.1538999999993</v>
      </c>
      <c r="G47" s="26">
        <f t="shared" si="0"/>
        <v>3962.7538999999988</v>
      </c>
      <c r="H47" s="27">
        <f t="shared" si="1"/>
        <v>1.739954793292751</v>
      </c>
      <c r="I47" s="26">
        <f t="shared" si="2"/>
        <v>-786.56618999999955</v>
      </c>
      <c r="J47" s="27">
        <f t="shared" si="3"/>
        <v>-7.7841462504084039E-2</v>
      </c>
      <c r="K47" s="26">
        <v>9668.5545099999999</v>
      </c>
      <c r="L47" s="26">
        <v>10027.666869999999</v>
      </c>
    </row>
    <row r="48" spans="1:12" ht="14.25" x14ac:dyDescent="0.2">
      <c r="A48" s="21" t="s">
        <v>32</v>
      </c>
      <c r="B48" s="21"/>
      <c r="C48" s="20" t="s">
        <v>45</v>
      </c>
      <c r="D48" s="28">
        <v>110948.7</v>
      </c>
      <c r="E48" s="28">
        <v>126583.10345</v>
      </c>
      <c r="F48" s="28">
        <v>112808.5</v>
      </c>
      <c r="G48" s="28">
        <f t="shared" si="0"/>
        <v>1859.8000000000029</v>
      </c>
      <c r="H48" s="29">
        <f t="shared" si="1"/>
        <v>1.0167627020415742</v>
      </c>
      <c r="I48" s="28">
        <f t="shared" si="2"/>
        <v>-13774.603449999995</v>
      </c>
      <c r="J48" s="29">
        <f t="shared" si="3"/>
        <v>-0.10881865805605666</v>
      </c>
      <c r="K48" s="28">
        <v>110754.77000000003</v>
      </c>
      <c r="L48" s="28">
        <v>104565.40000000001</v>
      </c>
    </row>
    <row r="49" spans="1:12" ht="15" x14ac:dyDescent="0.25">
      <c r="A49" s="24" t="s">
        <v>32</v>
      </c>
      <c r="B49" s="24" t="s">
        <v>2</v>
      </c>
      <c r="C49" s="31" t="s">
        <v>46</v>
      </c>
      <c r="D49" s="26">
        <v>104740</v>
      </c>
      <c r="E49" s="26">
        <v>117046.96345</v>
      </c>
      <c r="F49" s="26">
        <v>107547.6</v>
      </c>
      <c r="G49" s="26">
        <f t="shared" si="0"/>
        <v>2807.6000000000058</v>
      </c>
      <c r="H49" s="27">
        <f t="shared" si="1"/>
        <v>1.0268054229520718</v>
      </c>
      <c r="I49" s="26">
        <f t="shared" si="2"/>
        <v>-9499.3634499999898</v>
      </c>
      <c r="J49" s="27">
        <f t="shared" si="3"/>
        <v>-8.1158563793565799E-2</v>
      </c>
      <c r="K49" s="26">
        <v>101369.77000000003</v>
      </c>
      <c r="L49" s="26">
        <v>94907.8</v>
      </c>
    </row>
    <row r="50" spans="1:12" ht="15" x14ac:dyDescent="0.25">
      <c r="A50" s="24" t="s">
        <v>32</v>
      </c>
      <c r="B50" s="24" t="s">
        <v>6</v>
      </c>
      <c r="C50" s="32" t="s">
        <v>47</v>
      </c>
      <c r="D50" s="26">
        <v>6208.7000000000007</v>
      </c>
      <c r="E50" s="26">
        <v>9536.1400000000012</v>
      </c>
      <c r="F50" s="26">
        <v>5260.9000000000005</v>
      </c>
      <c r="G50" s="26">
        <f t="shared" si="0"/>
        <v>-947.80000000000018</v>
      </c>
      <c r="H50" s="27">
        <f t="shared" si="1"/>
        <v>0.84734324415739204</v>
      </c>
      <c r="I50" s="26">
        <f t="shared" si="2"/>
        <v>-4275.2400000000007</v>
      </c>
      <c r="J50" s="27">
        <f t="shared" si="3"/>
        <v>-0.44831976040620208</v>
      </c>
      <c r="K50" s="26">
        <v>9385.0000000000018</v>
      </c>
      <c r="L50" s="26">
        <v>9657.6</v>
      </c>
    </row>
    <row r="51" spans="1:12" ht="14.25" x14ac:dyDescent="0.2">
      <c r="A51" s="21" t="s">
        <v>9</v>
      </c>
      <c r="B51" s="21"/>
      <c r="C51" s="20" t="s">
        <v>48</v>
      </c>
      <c r="D51" s="28">
        <v>9069.6999999999989</v>
      </c>
      <c r="E51" s="28">
        <v>9115.6000000000022</v>
      </c>
      <c r="F51" s="28">
        <v>9260.9000000000015</v>
      </c>
      <c r="G51" s="28">
        <f t="shared" si="0"/>
        <v>191.20000000000255</v>
      </c>
      <c r="H51" s="29">
        <f t="shared" si="1"/>
        <v>1.021081182398536</v>
      </c>
      <c r="I51" s="28">
        <f t="shared" si="2"/>
        <v>145.29999999999927</v>
      </c>
      <c r="J51" s="29">
        <f t="shared" si="3"/>
        <v>1.5939707753740755E-2</v>
      </c>
      <c r="K51" s="28">
        <v>9043.2000000000025</v>
      </c>
      <c r="L51" s="28">
        <v>9295.3000000000011</v>
      </c>
    </row>
    <row r="52" spans="1:12" ht="15" x14ac:dyDescent="0.25">
      <c r="A52" s="24" t="s">
        <v>9</v>
      </c>
      <c r="B52" s="24" t="s">
        <v>3</v>
      </c>
      <c r="C52" s="31" t="s">
        <v>27</v>
      </c>
      <c r="D52" s="25">
        <v>9069.6999999999989</v>
      </c>
      <c r="E52" s="25">
        <v>9115.6000000000022</v>
      </c>
      <c r="F52" s="25">
        <v>9260.9000000000015</v>
      </c>
      <c r="G52" s="25">
        <f t="shared" si="0"/>
        <v>191.20000000000255</v>
      </c>
      <c r="H52" s="2">
        <f t="shared" si="1"/>
        <v>1.021081182398536</v>
      </c>
      <c r="I52" s="25">
        <f t="shared" si="2"/>
        <v>145.29999999999927</v>
      </c>
      <c r="J52" s="2">
        <f t="shared" si="3"/>
        <v>1.5939707753740755E-2</v>
      </c>
      <c r="K52" s="25">
        <v>9043.2000000000025</v>
      </c>
      <c r="L52" s="25">
        <v>9295.3000000000011</v>
      </c>
    </row>
  </sheetData>
  <mergeCells count="14">
    <mergeCell ref="A2:L2"/>
    <mergeCell ref="C5:C8"/>
    <mergeCell ref="D5:D8"/>
    <mergeCell ref="E5:E8"/>
    <mergeCell ref="F5:J5"/>
    <mergeCell ref="K5:K8"/>
    <mergeCell ref="L5:L8"/>
    <mergeCell ref="F6:F8"/>
    <mergeCell ref="G6:J6"/>
    <mergeCell ref="G7:H7"/>
    <mergeCell ref="I7:J7"/>
    <mergeCell ref="A3:L3"/>
    <mergeCell ref="A5:B8"/>
    <mergeCell ref="A9:B9"/>
  </mergeCells>
  <pageMargins left="0.5" right="0.17" top="0.74803149606299213" bottom="0.74803149606299213" header="0.31496062992125984" footer="0.31496062992125984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tabSelected="1" zoomScale="85" zoomScaleNormal="85" workbookViewId="0">
      <pane xSplit="5" ySplit="9" topLeftCell="F10" activePane="bottomRight" state="frozen"/>
      <selection pane="topRight" activeCell="C1" sqref="C1"/>
      <selection pane="bottomLeft" activeCell="A9" sqref="A9"/>
      <selection pane="bottomRight" activeCell="K12" sqref="K12"/>
    </sheetView>
  </sheetViews>
  <sheetFormatPr defaultRowHeight="12.75" x14ac:dyDescent="0.2"/>
  <cols>
    <col min="1" max="1" width="3.5703125" style="51" bestFit="1" customWidth="1"/>
    <col min="2" max="2" width="2" style="51" bestFit="1" customWidth="1"/>
    <col min="3" max="3" width="2.85546875" style="51" bestFit="1" customWidth="1"/>
    <col min="4" max="4" width="5.28515625" style="51" bestFit="1" customWidth="1"/>
    <col min="5" max="5" width="35.85546875" style="51" customWidth="1"/>
    <col min="6" max="8" width="15.42578125" style="51" bestFit="1" customWidth="1"/>
    <col min="9" max="9" width="15.7109375" style="51" bestFit="1" customWidth="1"/>
    <col min="10" max="10" width="7.140625" style="69" bestFit="1" customWidth="1"/>
    <col min="11" max="11" width="15.7109375" style="51" bestFit="1" customWidth="1"/>
    <col min="12" max="12" width="7.85546875" style="69" bestFit="1" customWidth="1"/>
    <col min="13" max="14" width="15.42578125" style="51" bestFit="1" customWidth="1"/>
    <col min="15" max="16384" width="9.140625" style="51"/>
  </cols>
  <sheetData>
    <row r="2" spans="1:14" ht="15.75" x14ac:dyDescent="0.25">
      <c r="A2" s="87" t="s">
        <v>402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 x14ac:dyDescent="0.25">
      <c r="A3" s="87" t="s">
        <v>428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4" ht="14.25" customHeight="1" x14ac:dyDescent="0.2">
      <c r="A5" s="102" t="s">
        <v>442</v>
      </c>
      <c r="B5" s="102"/>
      <c r="C5" s="102"/>
      <c r="D5" s="103"/>
      <c r="E5" s="103" t="s">
        <v>265</v>
      </c>
      <c r="F5" s="112" t="s">
        <v>266</v>
      </c>
      <c r="G5" s="112" t="s">
        <v>267</v>
      </c>
      <c r="H5" s="100">
        <v>2024</v>
      </c>
      <c r="I5" s="113"/>
      <c r="J5" s="113"/>
      <c r="K5" s="113"/>
      <c r="L5" s="113"/>
      <c r="M5" s="114" t="s">
        <v>268</v>
      </c>
      <c r="N5" s="114" t="s">
        <v>269</v>
      </c>
    </row>
    <row r="6" spans="1:14" ht="14.25" x14ac:dyDescent="0.2">
      <c r="A6" s="104"/>
      <c r="B6" s="104"/>
      <c r="C6" s="104"/>
      <c r="D6" s="105"/>
      <c r="E6" s="110"/>
      <c r="F6" s="112"/>
      <c r="G6" s="112"/>
      <c r="H6" s="114" t="s">
        <v>270</v>
      </c>
      <c r="I6" s="100" t="s">
        <v>271</v>
      </c>
      <c r="J6" s="113"/>
      <c r="K6" s="113"/>
      <c r="L6" s="113"/>
      <c r="M6" s="115"/>
      <c r="N6" s="115"/>
    </row>
    <row r="7" spans="1:14" ht="14.25" x14ac:dyDescent="0.2">
      <c r="A7" s="104"/>
      <c r="B7" s="104"/>
      <c r="C7" s="104"/>
      <c r="D7" s="105"/>
      <c r="E7" s="110"/>
      <c r="F7" s="112"/>
      <c r="G7" s="112"/>
      <c r="H7" s="115"/>
      <c r="I7" s="100" t="s">
        <v>272</v>
      </c>
      <c r="J7" s="101"/>
      <c r="K7" s="100" t="s">
        <v>273</v>
      </c>
      <c r="L7" s="101"/>
      <c r="M7" s="115"/>
      <c r="N7" s="115"/>
    </row>
    <row r="8" spans="1:14" ht="14.25" x14ac:dyDescent="0.2">
      <c r="A8" s="106"/>
      <c r="B8" s="106"/>
      <c r="C8" s="106"/>
      <c r="D8" s="107"/>
      <c r="E8" s="111"/>
      <c r="F8" s="112"/>
      <c r="G8" s="112"/>
      <c r="H8" s="116"/>
      <c r="I8" s="52" t="s">
        <v>274</v>
      </c>
      <c r="J8" s="53" t="s">
        <v>275</v>
      </c>
      <c r="K8" s="52" t="s">
        <v>274</v>
      </c>
      <c r="L8" s="53" t="s">
        <v>275</v>
      </c>
      <c r="M8" s="116"/>
      <c r="N8" s="116"/>
    </row>
    <row r="9" spans="1:14" x14ac:dyDescent="0.2">
      <c r="A9" s="108" t="s">
        <v>249</v>
      </c>
      <c r="B9" s="108"/>
      <c r="C9" s="108"/>
      <c r="D9" s="109"/>
      <c r="E9" s="54" t="s">
        <v>38</v>
      </c>
      <c r="F9" s="54" t="s">
        <v>39</v>
      </c>
      <c r="G9" s="54" t="s">
        <v>40</v>
      </c>
      <c r="H9" s="54" t="s">
        <v>41</v>
      </c>
      <c r="I9" s="54" t="s">
        <v>241</v>
      </c>
      <c r="J9" s="55" t="s">
        <v>51</v>
      </c>
      <c r="K9" s="54" t="s">
        <v>50</v>
      </c>
      <c r="L9" s="55" t="s">
        <v>49</v>
      </c>
      <c r="M9" s="54" t="s">
        <v>31</v>
      </c>
      <c r="N9" s="54" t="s">
        <v>32</v>
      </c>
    </row>
    <row r="10" spans="1:14" ht="18.75" x14ac:dyDescent="0.2">
      <c r="A10" s="71"/>
      <c r="B10" s="72"/>
      <c r="C10" s="72"/>
      <c r="D10" s="73"/>
      <c r="E10" s="15" t="s">
        <v>0</v>
      </c>
      <c r="F10" s="74">
        <v>1221337.4178600002</v>
      </c>
      <c r="G10" s="74">
        <f>1368691.27904-19454.7</f>
        <v>1349236.57904</v>
      </c>
      <c r="H10" s="74">
        <v>1167488.3768499999</v>
      </c>
      <c r="I10" s="74">
        <f>+H10-F10</f>
        <v>-53849.041010000277</v>
      </c>
      <c r="J10" s="33">
        <f>+H10/F10</f>
        <v>0.95590977544571321</v>
      </c>
      <c r="K10" s="74">
        <f>+H10-G10</f>
        <v>-181748.2021900001</v>
      </c>
      <c r="L10" s="33">
        <f>+K10/G10</f>
        <v>-0.13470447289482501</v>
      </c>
      <c r="M10" s="74">
        <v>1095145.4188399999</v>
      </c>
      <c r="N10" s="74">
        <v>1078164.8929099999</v>
      </c>
    </row>
    <row r="11" spans="1:14" ht="51" x14ac:dyDescent="0.2">
      <c r="A11" s="35" t="s">
        <v>242</v>
      </c>
      <c r="B11" s="35" t="s">
        <v>243</v>
      </c>
      <c r="C11" s="35" t="s">
        <v>244</v>
      </c>
      <c r="D11" s="36" t="s">
        <v>58</v>
      </c>
      <c r="E11" s="30" t="s">
        <v>406</v>
      </c>
      <c r="F11" s="37">
        <v>435434.78965000005</v>
      </c>
      <c r="G11" s="43">
        <f>521354.13562-19454.7</f>
        <v>501899.43562</v>
      </c>
      <c r="H11" s="43">
        <v>497836.96457999991</v>
      </c>
      <c r="I11" s="43">
        <f t="shared" ref="I11:I31" si="0">+H11-F11</f>
        <v>62402.174929999863</v>
      </c>
      <c r="J11" s="38">
        <f t="shared" ref="J11:J31" si="1">+H11/F11</f>
        <v>1.1433100349656451</v>
      </c>
      <c r="K11" s="43">
        <f t="shared" ref="K11:K31" si="2">+H11-G11</f>
        <v>-4062.4710400000913</v>
      </c>
      <c r="L11" s="38">
        <f t="shared" ref="L11:L31" si="3">+K11/G11</f>
        <v>-8.0941932819304559E-3</v>
      </c>
      <c r="M11" s="37">
        <v>478814.65291000006</v>
      </c>
      <c r="N11" s="37">
        <v>460422.5589699999</v>
      </c>
    </row>
    <row r="12" spans="1:14" ht="51" x14ac:dyDescent="0.2">
      <c r="A12" s="35" t="s">
        <v>245</v>
      </c>
      <c r="B12" s="35" t="s">
        <v>243</v>
      </c>
      <c r="C12" s="35" t="s">
        <v>244</v>
      </c>
      <c r="D12" s="36" t="s">
        <v>58</v>
      </c>
      <c r="E12" s="30" t="s">
        <v>407</v>
      </c>
      <c r="F12" s="32">
        <v>88725.843000000008</v>
      </c>
      <c r="G12" s="32">
        <v>95733.199999999983</v>
      </c>
      <c r="H12" s="32">
        <v>97733.199999999983</v>
      </c>
      <c r="I12" s="32">
        <f t="shared" si="0"/>
        <v>9007.3569999999745</v>
      </c>
      <c r="J12" s="40">
        <f t="shared" si="1"/>
        <v>1.1015189790870736</v>
      </c>
      <c r="K12" s="32">
        <f t="shared" si="2"/>
        <v>2000</v>
      </c>
      <c r="L12" s="40">
        <f t="shared" si="3"/>
        <v>2.0891393999155992E-2</v>
      </c>
      <c r="M12" s="32">
        <v>96775</v>
      </c>
      <c r="N12" s="32">
        <v>99555.3</v>
      </c>
    </row>
    <row r="13" spans="1:14" ht="51" x14ac:dyDescent="0.2">
      <c r="A13" s="35" t="s">
        <v>246</v>
      </c>
      <c r="B13" s="35" t="s">
        <v>243</v>
      </c>
      <c r="C13" s="35" t="s">
        <v>244</v>
      </c>
      <c r="D13" s="36" t="s">
        <v>58</v>
      </c>
      <c r="E13" s="23" t="s">
        <v>427</v>
      </c>
      <c r="F13" s="37">
        <v>0</v>
      </c>
      <c r="G13" s="37">
        <v>33767.051059999998</v>
      </c>
      <c r="H13" s="37"/>
      <c r="I13" s="37">
        <f t="shared" si="0"/>
        <v>0</v>
      </c>
      <c r="J13" s="38"/>
      <c r="K13" s="37">
        <f t="shared" si="2"/>
        <v>-33767.051059999998</v>
      </c>
      <c r="L13" s="38">
        <f t="shared" si="3"/>
        <v>-1</v>
      </c>
      <c r="M13" s="37"/>
      <c r="N13" s="37"/>
    </row>
    <row r="14" spans="1:14" ht="63.75" x14ac:dyDescent="0.2">
      <c r="A14" s="35" t="s">
        <v>247</v>
      </c>
      <c r="B14" s="35" t="s">
        <v>243</v>
      </c>
      <c r="C14" s="35" t="s">
        <v>244</v>
      </c>
      <c r="D14" s="36" t="s">
        <v>58</v>
      </c>
      <c r="E14" s="30" t="s">
        <v>408</v>
      </c>
      <c r="F14" s="32">
        <v>15482.261689999999</v>
      </c>
      <c r="G14" s="32">
        <v>22880.522779999999</v>
      </c>
      <c r="H14" s="32">
        <v>18653.7</v>
      </c>
      <c r="I14" s="32">
        <f t="shared" si="0"/>
        <v>3171.4383100000014</v>
      </c>
      <c r="J14" s="40">
        <f t="shared" si="1"/>
        <v>1.2048433474063054</v>
      </c>
      <c r="K14" s="32">
        <f t="shared" si="2"/>
        <v>-4226.8227799999986</v>
      </c>
      <c r="L14" s="40">
        <f t="shared" si="3"/>
        <v>-0.18473453690903818</v>
      </c>
      <c r="M14" s="32">
        <v>16637.3</v>
      </c>
      <c r="N14" s="32">
        <v>16000</v>
      </c>
    </row>
    <row r="15" spans="1:14" ht="51" x14ac:dyDescent="0.2">
      <c r="A15" s="35" t="s">
        <v>248</v>
      </c>
      <c r="B15" s="35" t="s">
        <v>243</v>
      </c>
      <c r="C15" s="35" t="s">
        <v>244</v>
      </c>
      <c r="D15" s="36" t="s">
        <v>58</v>
      </c>
      <c r="E15" s="41" t="s">
        <v>409</v>
      </c>
      <c r="F15" s="42">
        <v>216483.53378</v>
      </c>
      <c r="G15" s="42">
        <v>154382.62844</v>
      </c>
      <c r="H15" s="42">
        <v>52689.038540000001</v>
      </c>
      <c r="I15" s="42">
        <f t="shared" si="0"/>
        <v>-163794.49523999999</v>
      </c>
      <c r="J15" s="40">
        <f t="shared" si="1"/>
        <v>0.24338589462210505</v>
      </c>
      <c r="K15" s="42">
        <f t="shared" si="2"/>
        <v>-101693.58989999999</v>
      </c>
      <c r="L15" s="40">
        <f t="shared" si="3"/>
        <v>-0.65871135196744413</v>
      </c>
      <c r="M15" s="42">
        <v>27365.586819999997</v>
      </c>
      <c r="N15" s="42">
        <v>28841.958790000004</v>
      </c>
    </row>
    <row r="16" spans="1:14" ht="63.75" x14ac:dyDescent="0.2">
      <c r="A16" s="35" t="s">
        <v>250</v>
      </c>
      <c r="B16" s="35" t="s">
        <v>243</v>
      </c>
      <c r="C16" s="35" t="s">
        <v>244</v>
      </c>
      <c r="D16" s="36" t="s">
        <v>58</v>
      </c>
      <c r="E16" s="30" t="s">
        <v>410</v>
      </c>
      <c r="F16" s="32">
        <v>222937.48873000001</v>
      </c>
      <c r="G16" s="42">
        <v>236668.91595</v>
      </c>
      <c r="H16" s="42">
        <v>232389.56900000002</v>
      </c>
      <c r="I16" s="42">
        <f t="shared" si="0"/>
        <v>9452.0802700000058</v>
      </c>
      <c r="J16" s="40">
        <f t="shared" si="1"/>
        <v>1.0423978951402266</v>
      </c>
      <c r="K16" s="42">
        <f t="shared" si="2"/>
        <v>-4279.3469499999774</v>
      </c>
      <c r="L16" s="40">
        <f t="shared" si="3"/>
        <v>-1.8081575828504899E-2</v>
      </c>
      <c r="M16" s="42">
        <v>229005.89364000005</v>
      </c>
      <c r="N16" s="42">
        <v>232600.96552</v>
      </c>
    </row>
    <row r="17" spans="1:14" ht="38.25" x14ac:dyDescent="0.2">
      <c r="A17" s="35" t="s">
        <v>251</v>
      </c>
      <c r="B17" s="35" t="s">
        <v>243</v>
      </c>
      <c r="C17" s="35" t="s">
        <v>244</v>
      </c>
      <c r="D17" s="36" t="s">
        <v>58</v>
      </c>
      <c r="E17" s="23" t="s">
        <v>411</v>
      </c>
      <c r="F17" s="37">
        <v>1948.9358099999999</v>
      </c>
      <c r="G17" s="37">
        <v>2397.1000000000004</v>
      </c>
      <c r="H17" s="37">
        <v>739.8</v>
      </c>
      <c r="I17" s="37">
        <f t="shared" si="0"/>
        <v>-1209.13581</v>
      </c>
      <c r="J17" s="38">
        <f t="shared" si="1"/>
        <v>0.37959177321494236</v>
      </c>
      <c r="K17" s="37">
        <f t="shared" si="2"/>
        <v>-1657.3000000000004</v>
      </c>
      <c r="L17" s="38">
        <f t="shared" si="3"/>
        <v>-0.69137708063910563</v>
      </c>
      <c r="M17" s="37">
        <v>942.8</v>
      </c>
      <c r="N17" s="37">
        <v>942.8</v>
      </c>
    </row>
    <row r="18" spans="1:14" ht="76.5" x14ac:dyDescent="0.2">
      <c r="A18" s="44" t="s">
        <v>252</v>
      </c>
      <c r="B18" s="44" t="s">
        <v>243</v>
      </c>
      <c r="C18" s="44" t="s">
        <v>244</v>
      </c>
      <c r="D18" s="45" t="s">
        <v>58</v>
      </c>
      <c r="E18" s="23" t="s">
        <v>412</v>
      </c>
      <c r="F18" s="37">
        <v>6955.7058500000003</v>
      </c>
      <c r="G18" s="37">
        <v>9604.1000100000001</v>
      </c>
      <c r="H18" s="37">
        <v>7169.3145199999999</v>
      </c>
      <c r="I18" s="37">
        <f t="shared" si="0"/>
        <v>213.60866999999962</v>
      </c>
      <c r="J18" s="38">
        <f t="shared" si="1"/>
        <v>1.0307098480882424</v>
      </c>
      <c r="K18" s="37">
        <f t="shared" si="2"/>
        <v>-2434.7854900000002</v>
      </c>
      <c r="L18" s="38">
        <f t="shared" si="3"/>
        <v>-0.25351521615402256</v>
      </c>
      <c r="M18" s="37">
        <v>7161.6095999999998</v>
      </c>
      <c r="N18" s="37">
        <v>7108.5975099999996</v>
      </c>
    </row>
    <row r="19" spans="1:14" ht="63.75" x14ac:dyDescent="0.2">
      <c r="A19" s="35" t="s">
        <v>253</v>
      </c>
      <c r="B19" s="35" t="s">
        <v>243</v>
      </c>
      <c r="C19" s="35" t="s">
        <v>244</v>
      </c>
      <c r="D19" s="36" t="s">
        <v>58</v>
      </c>
      <c r="E19" s="23" t="s">
        <v>413</v>
      </c>
      <c r="F19" s="37">
        <v>5688.4065399999999</v>
      </c>
      <c r="G19" s="37">
        <v>17027.2</v>
      </c>
      <c r="H19" s="37">
        <v>16594.599999999999</v>
      </c>
      <c r="I19" s="37">
        <f t="shared" si="0"/>
        <v>10906.193459999999</v>
      </c>
      <c r="J19" s="38">
        <f t="shared" si="1"/>
        <v>2.9172668801551582</v>
      </c>
      <c r="K19" s="37">
        <f t="shared" si="2"/>
        <v>-432.60000000000218</v>
      </c>
      <c r="L19" s="38">
        <f t="shared" si="3"/>
        <v>-2.540640856981783E-2</v>
      </c>
      <c r="M19" s="37">
        <v>17402.8</v>
      </c>
      <c r="N19" s="37">
        <v>23469.8</v>
      </c>
    </row>
    <row r="20" spans="1:14" ht="51" x14ac:dyDescent="0.2">
      <c r="A20" s="35" t="s">
        <v>426</v>
      </c>
      <c r="B20" s="35" t="s">
        <v>243</v>
      </c>
      <c r="C20" s="35" t="s">
        <v>244</v>
      </c>
      <c r="D20" s="36" t="s">
        <v>58</v>
      </c>
      <c r="E20" s="46" t="s">
        <v>414</v>
      </c>
      <c r="F20" s="75"/>
      <c r="G20" s="75">
        <v>12997.846370000001</v>
      </c>
      <c r="H20" s="75">
        <v>4024.7</v>
      </c>
      <c r="I20" s="75">
        <f t="shared" si="0"/>
        <v>4024.7</v>
      </c>
      <c r="J20" s="76"/>
      <c r="K20" s="75">
        <f t="shared" si="2"/>
        <v>-8973.1463700000022</v>
      </c>
      <c r="L20" s="76">
        <f t="shared" si="3"/>
        <v>-0.69035639555724349</v>
      </c>
      <c r="M20" s="75">
        <v>3907.4</v>
      </c>
      <c r="N20" s="75">
        <v>1782.6000000000001</v>
      </c>
    </row>
    <row r="21" spans="1:14" ht="76.5" x14ac:dyDescent="0.2">
      <c r="A21" s="35" t="s">
        <v>254</v>
      </c>
      <c r="B21" s="35" t="s">
        <v>243</v>
      </c>
      <c r="C21" s="35" t="s">
        <v>244</v>
      </c>
      <c r="D21" s="36" t="s">
        <v>58</v>
      </c>
      <c r="E21" s="23" t="s">
        <v>415</v>
      </c>
      <c r="F21" s="37">
        <v>11738.267859999998</v>
      </c>
      <c r="G21" s="37">
        <v>11481.032639999999</v>
      </c>
      <c r="H21" s="37">
        <v>12435</v>
      </c>
      <c r="I21" s="37">
        <f t="shared" si="0"/>
        <v>696.73214000000189</v>
      </c>
      <c r="J21" s="38">
        <f t="shared" si="1"/>
        <v>1.0593556177376244</v>
      </c>
      <c r="K21" s="37">
        <f t="shared" si="2"/>
        <v>953.96736000000055</v>
      </c>
      <c r="L21" s="38">
        <f t="shared" si="3"/>
        <v>8.3090727978280585E-2</v>
      </c>
      <c r="M21" s="37">
        <v>1511.3999999999999</v>
      </c>
      <c r="N21" s="37">
        <v>1296.3</v>
      </c>
    </row>
    <row r="22" spans="1:14" ht="38.25" x14ac:dyDescent="0.2">
      <c r="A22" s="35" t="s">
        <v>255</v>
      </c>
      <c r="B22" s="35" t="s">
        <v>243</v>
      </c>
      <c r="C22" s="35" t="s">
        <v>244</v>
      </c>
      <c r="D22" s="36" t="s">
        <v>58</v>
      </c>
      <c r="E22" s="41" t="s">
        <v>416</v>
      </c>
      <c r="F22" s="117">
        <v>1169.88987</v>
      </c>
      <c r="G22" s="37">
        <v>624.53334999999993</v>
      </c>
      <c r="H22" s="37">
        <v>496.43335000000002</v>
      </c>
      <c r="I22" s="37">
        <f t="shared" si="0"/>
        <v>-673.45651999999995</v>
      </c>
      <c r="J22" s="38">
        <f t="shared" si="1"/>
        <v>0.42434195109322559</v>
      </c>
      <c r="K22" s="37">
        <f t="shared" si="2"/>
        <v>-128.09999999999991</v>
      </c>
      <c r="L22" s="38">
        <f t="shared" si="3"/>
        <v>-0.20511314567908973</v>
      </c>
      <c r="M22" s="37">
        <v>469.93335000000002</v>
      </c>
      <c r="N22" s="37">
        <v>469.93335000000002</v>
      </c>
    </row>
    <row r="23" spans="1:14" ht="51" x14ac:dyDescent="0.2">
      <c r="A23" s="35" t="s">
        <v>256</v>
      </c>
      <c r="B23" s="35" t="s">
        <v>243</v>
      </c>
      <c r="C23" s="35" t="s">
        <v>244</v>
      </c>
      <c r="D23" s="36" t="s">
        <v>58</v>
      </c>
      <c r="E23" s="41" t="s">
        <v>417</v>
      </c>
      <c r="F23" s="118"/>
      <c r="G23" s="37">
        <v>1424.1999999999998</v>
      </c>
      <c r="H23" s="37">
        <v>562.19299999999998</v>
      </c>
      <c r="I23" s="37">
        <f t="shared" si="0"/>
        <v>562.19299999999998</v>
      </c>
      <c r="J23" s="38"/>
      <c r="K23" s="37">
        <f t="shared" si="2"/>
        <v>-862.00699999999983</v>
      </c>
      <c r="L23" s="38">
        <f t="shared" si="3"/>
        <v>-0.6052569863783176</v>
      </c>
      <c r="M23" s="37">
        <v>774.84199999999998</v>
      </c>
      <c r="N23" s="37">
        <v>774.84199999999998</v>
      </c>
    </row>
    <row r="24" spans="1:14" ht="38.25" x14ac:dyDescent="0.2">
      <c r="A24" s="35" t="s">
        <v>257</v>
      </c>
      <c r="B24" s="35" t="s">
        <v>243</v>
      </c>
      <c r="C24" s="35" t="s">
        <v>244</v>
      </c>
      <c r="D24" s="36" t="s">
        <v>58</v>
      </c>
      <c r="E24" s="48" t="s">
        <v>418</v>
      </c>
      <c r="F24" s="37">
        <v>90562.401590000009</v>
      </c>
      <c r="G24" s="37">
        <v>94689.24936999999</v>
      </c>
      <c r="H24" s="37">
        <v>87256.3</v>
      </c>
      <c r="I24" s="37">
        <f t="shared" si="0"/>
        <v>-3306.1015900000057</v>
      </c>
      <c r="J24" s="38">
        <f t="shared" si="1"/>
        <v>0.96349366258011127</v>
      </c>
      <c r="K24" s="37">
        <f t="shared" si="2"/>
        <v>-7432.9493699999875</v>
      </c>
      <c r="L24" s="38">
        <f t="shared" si="3"/>
        <v>-7.8498345054522509E-2</v>
      </c>
      <c r="M24" s="37">
        <v>77550.300000000017</v>
      </c>
      <c r="N24" s="37">
        <v>78873.700000000012</v>
      </c>
    </row>
    <row r="25" spans="1:14" ht="63.75" x14ac:dyDescent="0.2">
      <c r="A25" s="35" t="s">
        <v>258</v>
      </c>
      <c r="B25" s="35" t="s">
        <v>243</v>
      </c>
      <c r="C25" s="35" t="s">
        <v>244</v>
      </c>
      <c r="D25" s="36" t="s">
        <v>58</v>
      </c>
      <c r="E25" s="39" t="s">
        <v>419</v>
      </c>
      <c r="F25" s="37">
        <v>12339.809560000002</v>
      </c>
      <c r="G25" s="37">
        <v>15844.4</v>
      </c>
      <c r="H25" s="37">
        <v>13825.229670000001</v>
      </c>
      <c r="I25" s="37">
        <f t="shared" si="0"/>
        <v>1485.4201099999991</v>
      </c>
      <c r="J25" s="38">
        <f t="shared" si="1"/>
        <v>1.120376258869914</v>
      </c>
      <c r="K25" s="37">
        <f t="shared" si="2"/>
        <v>-2019.170329999999</v>
      </c>
      <c r="L25" s="38">
        <f t="shared" si="3"/>
        <v>-0.12743747507005623</v>
      </c>
      <c r="M25" s="37">
        <v>14171.116119999995</v>
      </c>
      <c r="N25" s="37">
        <v>14671.136769999997</v>
      </c>
    </row>
    <row r="26" spans="1:14" ht="89.25" x14ac:dyDescent="0.2">
      <c r="A26" s="44" t="s">
        <v>259</v>
      </c>
      <c r="B26" s="44" t="s">
        <v>243</v>
      </c>
      <c r="C26" s="44" t="s">
        <v>244</v>
      </c>
      <c r="D26" s="45" t="s">
        <v>58</v>
      </c>
      <c r="E26" s="23" t="s">
        <v>420</v>
      </c>
      <c r="F26" s="49">
        <v>276.02189999999996</v>
      </c>
      <c r="G26" s="49">
        <v>603.70000000000005</v>
      </c>
      <c r="H26" s="49">
        <v>72</v>
      </c>
      <c r="I26" s="49">
        <f t="shared" si="0"/>
        <v>-204.02189999999996</v>
      </c>
      <c r="J26" s="50">
        <f t="shared" si="1"/>
        <v>0.26084886742682378</v>
      </c>
      <c r="K26" s="49">
        <f t="shared" si="2"/>
        <v>-531.70000000000005</v>
      </c>
      <c r="L26" s="50">
        <f t="shared" si="3"/>
        <v>-0.88073546463475239</v>
      </c>
      <c r="M26" s="49">
        <v>57</v>
      </c>
      <c r="N26" s="49">
        <v>57</v>
      </c>
    </row>
    <row r="27" spans="1:14" ht="63.75" x14ac:dyDescent="0.2">
      <c r="A27" s="44" t="s">
        <v>260</v>
      </c>
      <c r="B27" s="44" t="s">
        <v>243</v>
      </c>
      <c r="C27" s="44" t="s">
        <v>244</v>
      </c>
      <c r="D27" s="45" t="s">
        <v>58</v>
      </c>
      <c r="E27" s="23" t="s">
        <v>421</v>
      </c>
      <c r="F27" s="49"/>
      <c r="G27" s="49">
        <v>8341.0999999999985</v>
      </c>
      <c r="H27" s="49">
        <v>8281.0999999999985</v>
      </c>
      <c r="I27" s="49">
        <f t="shared" si="0"/>
        <v>8281.0999999999985</v>
      </c>
      <c r="J27" s="50"/>
      <c r="K27" s="49">
        <f t="shared" si="2"/>
        <v>-60</v>
      </c>
      <c r="L27" s="50">
        <f t="shared" si="3"/>
        <v>-7.1932958482694145E-3</v>
      </c>
      <c r="M27" s="49">
        <v>7664.9000000000015</v>
      </c>
      <c r="N27" s="49">
        <v>6733.9000000000005</v>
      </c>
    </row>
    <row r="28" spans="1:14" ht="51" x14ac:dyDescent="0.2">
      <c r="A28" s="35" t="s">
        <v>261</v>
      </c>
      <c r="B28" s="35" t="s">
        <v>243</v>
      </c>
      <c r="C28" s="35" t="s">
        <v>244</v>
      </c>
      <c r="D28" s="36" t="s">
        <v>58</v>
      </c>
      <c r="E28" s="47" t="s">
        <v>422</v>
      </c>
      <c r="F28" s="37">
        <v>103512.29761000002</v>
      </c>
      <c r="G28" s="37">
        <v>124727.76345</v>
      </c>
      <c r="H28" s="37">
        <v>111263.30000000002</v>
      </c>
      <c r="I28" s="37">
        <f t="shared" si="0"/>
        <v>7751.0023899999942</v>
      </c>
      <c r="J28" s="38">
        <f t="shared" si="1"/>
        <v>1.0748800149254072</v>
      </c>
      <c r="K28" s="37">
        <f t="shared" si="2"/>
        <v>-13464.463449999981</v>
      </c>
      <c r="L28" s="38">
        <f t="shared" si="3"/>
        <v>-0.10795081285489033</v>
      </c>
      <c r="M28" s="37">
        <v>109357.87000000004</v>
      </c>
      <c r="N28" s="37">
        <v>103168.5</v>
      </c>
    </row>
    <row r="29" spans="1:14" ht="76.5" x14ac:dyDescent="0.2">
      <c r="A29" s="44" t="s">
        <v>262</v>
      </c>
      <c r="B29" s="44" t="s">
        <v>243</v>
      </c>
      <c r="C29" s="44" t="s">
        <v>244</v>
      </c>
      <c r="D29" s="45" t="s">
        <v>58</v>
      </c>
      <c r="E29" s="23" t="s">
        <v>423</v>
      </c>
      <c r="F29" s="49">
        <v>3823.86</v>
      </c>
      <c r="G29" s="49">
        <v>1892.7</v>
      </c>
      <c r="H29" s="49">
        <v>993.7</v>
      </c>
      <c r="I29" s="49">
        <f t="shared" si="0"/>
        <v>-2830.16</v>
      </c>
      <c r="J29" s="50">
        <f t="shared" si="1"/>
        <v>0.25986830061770044</v>
      </c>
      <c r="K29" s="49">
        <f t="shared" si="2"/>
        <v>-899</v>
      </c>
      <c r="L29" s="50">
        <f t="shared" si="3"/>
        <v>-0.47498282876314257</v>
      </c>
      <c r="M29" s="49">
        <v>1010</v>
      </c>
      <c r="N29" s="49">
        <v>1010</v>
      </c>
    </row>
    <row r="30" spans="1:14" ht="76.5" x14ac:dyDescent="0.2">
      <c r="A30" s="44" t="s">
        <v>263</v>
      </c>
      <c r="B30" s="44" t="s">
        <v>243</v>
      </c>
      <c r="C30" s="44" t="s">
        <v>244</v>
      </c>
      <c r="D30" s="45" t="s">
        <v>58</v>
      </c>
      <c r="E30" s="39" t="s">
        <v>424</v>
      </c>
      <c r="F30" s="37">
        <v>395.43741999999997</v>
      </c>
      <c r="G30" s="37">
        <v>1294.6000000000001</v>
      </c>
      <c r="H30" s="37">
        <v>620</v>
      </c>
      <c r="I30" s="37">
        <f t="shared" si="0"/>
        <v>224.56258000000003</v>
      </c>
      <c r="J30" s="38">
        <f t="shared" si="1"/>
        <v>1.5678839903416324</v>
      </c>
      <c r="K30" s="37">
        <f t="shared" si="2"/>
        <v>-674.60000000000014</v>
      </c>
      <c r="L30" s="38">
        <f t="shared" si="3"/>
        <v>-0.52108759462382204</v>
      </c>
      <c r="M30" s="37">
        <v>385</v>
      </c>
      <c r="N30" s="37">
        <v>385</v>
      </c>
    </row>
    <row r="31" spans="1:14" ht="51" x14ac:dyDescent="0.2">
      <c r="A31" s="44" t="s">
        <v>264</v>
      </c>
      <c r="B31" s="44" t="s">
        <v>243</v>
      </c>
      <c r="C31" s="44" t="s">
        <v>244</v>
      </c>
      <c r="D31" s="45" t="s">
        <v>58</v>
      </c>
      <c r="E31" s="23" t="s">
        <v>425</v>
      </c>
      <c r="F31" s="37">
        <v>3862.4670000000001</v>
      </c>
      <c r="G31" s="37">
        <v>955.3</v>
      </c>
      <c r="H31" s="37">
        <v>3852.2341900000001</v>
      </c>
      <c r="I31" s="37">
        <f t="shared" si="0"/>
        <v>-10.232809999999972</v>
      </c>
      <c r="J31" s="38">
        <f t="shared" si="1"/>
        <v>0.9973507061678456</v>
      </c>
      <c r="K31" s="37">
        <f t="shared" si="2"/>
        <v>2896.9341899999999</v>
      </c>
      <c r="L31" s="38">
        <f t="shared" si="3"/>
        <v>3.0324863289019155</v>
      </c>
      <c r="M31" s="37">
        <v>4180.0144</v>
      </c>
      <c r="N31" s="37">
        <v>0</v>
      </c>
    </row>
  </sheetData>
  <mergeCells count="15">
    <mergeCell ref="A2:N2"/>
    <mergeCell ref="A3:N3"/>
    <mergeCell ref="A5:D8"/>
    <mergeCell ref="E5:E8"/>
    <mergeCell ref="F5:F8"/>
    <mergeCell ref="G5:G8"/>
    <mergeCell ref="H5:L5"/>
    <mergeCell ref="M5:M8"/>
    <mergeCell ref="N5:N8"/>
    <mergeCell ref="H6:H8"/>
    <mergeCell ref="I6:L6"/>
    <mergeCell ref="I7:J7"/>
    <mergeCell ref="K7:L7"/>
    <mergeCell ref="A9:D9"/>
    <mergeCell ref="F22:F23"/>
  </mergeCells>
  <pageMargins left="0.70866141732283472" right="0.17" top="0.28999999999999998" bottom="0.17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 РЗПР</vt:lpstr>
      <vt:lpstr>расходы МП</vt:lpstr>
      <vt:lpstr>доходы!Заголовки_для_печати</vt:lpstr>
      <vt:lpstr>'расходы РЗПР'!Заголовки_для_печати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Мирошниченко</dc:creator>
  <cp:lastModifiedBy>Анна М</cp:lastModifiedBy>
  <cp:lastPrinted>2023-11-08T23:02:13Z</cp:lastPrinted>
  <dcterms:created xsi:type="dcterms:W3CDTF">2007-11-29T22:46:33Z</dcterms:created>
  <dcterms:modified xsi:type="dcterms:W3CDTF">2023-11-08T23:02:30Z</dcterms:modified>
</cp:coreProperties>
</file>