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075" windowHeight="9720" activeTab="6"/>
  </bookViews>
  <sheets>
    <sheet name="Доходы" sheetId="10" r:id="rId1"/>
    <sheet name="Расходы" sheetId="11" r:id="rId2"/>
    <sheet name="Источники " sheetId="12" r:id="rId3"/>
    <sheet name="Ведомственная" sheetId="5" r:id="rId4"/>
    <sheet name="БРФ" sheetId="4" r:id="rId5"/>
    <sheet name="МБ" sheetId="13" r:id="rId6"/>
    <sheet name="ОБ" sheetId="14" r:id="rId7"/>
  </sheets>
  <definedNames>
    <definedName name="_col1" localSheetId="6">#REF!</definedName>
    <definedName name="_col1">#REF!</definedName>
    <definedName name="_col10" localSheetId="6">#REF!</definedName>
    <definedName name="_col10">#REF!</definedName>
    <definedName name="_col11" localSheetId="6">#REF!</definedName>
    <definedName name="_col11">#REF!</definedName>
    <definedName name="_col12" localSheetId="6">#REF!</definedName>
    <definedName name="_col12">#REF!</definedName>
    <definedName name="_col13" localSheetId="6">#REF!</definedName>
    <definedName name="_col13">#REF!</definedName>
    <definedName name="_col14" localSheetId="6">#REF!</definedName>
    <definedName name="_col14">#REF!</definedName>
    <definedName name="_col15" localSheetId="6">#REF!</definedName>
    <definedName name="_col15">#REF!</definedName>
    <definedName name="_col16" localSheetId="6">#REF!</definedName>
    <definedName name="_col16">#REF!</definedName>
    <definedName name="_col17" localSheetId="6">#REF!</definedName>
    <definedName name="_col17">#REF!</definedName>
    <definedName name="_col18" localSheetId="6">#REF!</definedName>
    <definedName name="_col18">#REF!</definedName>
    <definedName name="_col19" localSheetId="6">#REF!</definedName>
    <definedName name="_col19">#REF!</definedName>
    <definedName name="_col2" localSheetId="6">#REF!</definedName>
    <definedName name="_col2">#REF!</definedName>
    <definedName name="_col20" localSheetId="6">#REF!</definedName>
    <definedName name="_col20">#REF!</definedName>
    <definedName name="_col22" localSheetId="6">#REF!</definedName>
    <definedName name="_col22">#REF!</definedName>
    <definedName name="_col23" localSheetId="6">#REF!</definedName>
    <definedName name="_col23">#REF!</definedName>
    <definedName name="_col24" localSheetId="6">#REF!</definedName>
    <definedName name="_col24">#REF!</definedName>
    <definedName name="_col25" localSheetId="6">#REF!</definedName>
    <definedName name="_col25">#REF!</definedName>
    <definedName name="_col26" localSheetId="6">#REF!</definedName>
    <definedName name="_col26">#REF!</definedName>
    <definedName name="_col27" localSheetId="6">#REF!</definedName>
    <definedName name="_col27">#REF!</definedName>
    <definedName name="_col3" localSheetId="6">#REF!</definedName>
    <definedName name="_col3">#REF!</definedName>
    <definedName name="_col4" localSheetId="6">#REF!</definedName>
    <definedName name="_col4">#REF!</definedName>
    <definedName name="_col5" localSheetId="6">#REF!</definedName>
    <definedName name="_col5">#REF!</definedName>
    <definedName name="_col6" localSheetId="6">#REF!</definedName>
    <definedName name="_col6">#REF!</definedName>
    <definedName name="_col7" localSheetId="6">#REF!</definedName>
    <definedName name="_col7">#REF!</definedName>
    <definedName name="_col8" localSheetId="6">#REF!</definedName>
    <definedName name="_col8">#REF!</definedName>
    <definedName name="_End1" localSheetId="6">#REF!</definedName>
    <definedName name="_End1">#REF!</definedName>
    <definedName name="_End10" localSheetId="6">#REF!</definedName>
    <definedName name="_End10">#REF!</definedName>
    <definedName name="_End2" localSheetId="6">#REF!</definedName>
    <definedName name="_End2">#REF!</definedName>
    <definedName name="_End3" localSheetId="6">#REF!</definedName>
    <definedName name="_End3">#REF!</definedName>
    <definedName name="_End4" localSheetId="6">#REF!</definedName>
    <definedName name="_End4">#REF!</definedName>
    <definedName name="_End5" localSheetId="6">#REF!</definedName>
    <definedName name="_End5">#REF!</definedName>
    <definedName name="_End6" localSheetId="6">#REF!</definedName>
    <definedName name="_End6">#REF!</definedName>
    <definedName name="_End7" localSheetId="6">#REF!</definedName>
    <definedName name="_End7">#REF!</definedName>
    <definedName name="_End8" localSheetId="6">#REF!</definedName>
    <definedName name="_End8">#REF!</definedName>
    <definedName name="_End9" localSheetId="6">#REF!</definedName>
    <definedName name="_End9">#REF!</definedName>
    <definedName name="_xlnm._FilterDatabase" localSheetId="3" hidden="1">Ведомственная!$A$7:$H$74</definedName>
    <definedName name="_xlnm._FilterDatabase" localSheetId="0" hidden="1">Доходы!$A$13:$F$146</definedName>
    <definedName name="_xlnm._FilterDatabase" localSheetId="1" hidden="1">Расходы!$A$4:$F$4</definedName>
    <definedName name="budg_name" localSheetId="6">#REF!</definedName>
    <definedName name="budg_name">#REF!</definedName>
    <definedName name="cb_address" localSheetId="6">#REF!</definedName>
    <definedName name="cb_address">#REF!</definedName>
    <definedName name="cb_inn" localSheetId="6">#REF!</definedName>
    <definedName name="cb_inn">#REF!</definedName>
    <definedName name="cb_kpp" localSheetId="6">#REF!</definedName>
    <definedName name="cb_kpp">#REF!</definedName>
    <definedName name="cb_name" localSheetId="6">#REF!</definedName>
    <definedName name="cb_name">#REF!</definedName>
    <definedName name="cb_ogrn" localSheetId="6">#REF!</definedName>
    <definedName name="cb_ogrn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hief_soc_fio" localSheetId="6">#REF!</definedName>
    <definedName name="chief_soc_fio">#REF!</definedName>
    <definedName name="chief_soc_post" localSheetId="6">#REF!</definedName>
    <definedName name="chief_soc_post">#REF!</definedName>
    <definedName name="code" localSheetId="6">#REF!</definedName>
    <definedName name="code">#REF!</definedName>
    <definedName name="colnn10" localSheetId="6">#REF!</definedName>
    <definedName name="colnn10">#REF!</definedName>
    <definedName name="colnn11" localSheetId="6">#REF!</definedName>
    <definedName name="colnn11">#REF!</definedName>
    <definedName name="colnn12" localSheetId="6">#REF!</definedName>
    <definedName name="colnn12">#REF!</definedName>
    <definedName name="colnn13" localSheetId="6">#REF!</definedName>
    <definedName name="colnn13">#REF!</definedName>
    <definedName name="colnn14" localSheetId="6">#REF!</definedName>
    <definedName name="colnn14">#REF!</definedName>
    <definedName name="colnn15" localSheetId="6">#REF!</definedName>
    <definedName name="colnn15">#REF!</definedName>
    <definedName name="colnn16" localSheetId="6">#REF!</definedName>
    <definedName name="colnn16">#REF!</definedName>
    <definedName name="colnn17" localSheetId="6">#REF!</definedName>
    <definedName name="colnn17">#REF!</definedName>
    <definedName name="colnn18" localSheetId="6">#REF!</definedName>
    <definedName name="colnn18">#REF!</definedName>
    <definedName name="colnn19" localSheetId="6">#REF!</definedName>
    <definedName name="colnn19">#REF!</definedName>
    <definedName name="colnn20" localSheetId="6">#REF!</definedName>
    <definedName name="colnn20">#REF!</definedName>
    <definedName name="colnn21" localSheetId="6">#REF!</definedName>
    <definedName name="colnn21">#REF!</definedName>
    <definedName name="colnn22" localSheetId="6">#REF!</definedName>
    <definedName name="colnn22">#REF!</definedName>
    <definedName name="colnn23" localSheetId="6">#REF!</definedName>
    <definedName name="colnn23">#REF!</definedName>
    <definedName name="colnn24" localSheetId="6">#REF!</definedName>
    <definedName name="colnn24">#REF!</definedName>
    <definedName name="colnn25" localSheetId="6">#REF!</definedName>
    <definedName name="colnn25">#REF!</definedName>
    <definedName name="colnn26" localSheetId="6">#REF!</definedName>
    <definedName name="colnn26">#REF!</definedName>
    <definedName name="colnn27" localSheetId="6">#REF!</definedName>
    <definedName name="colnn27">#REF!</definedName>
    <definedName name="colnn4" localSheetId="6">#REF!</definedName>
    <definedName name="colnn4">#REF!</definedName>
    <definedName name="colnn5" localSheetId="6">#REF!</definedName>
    <definedName name="colnn5">#REF!</definedName>
    <definedName name="colnn6" localSheetId="6">#REF!</definedName>
    <definedName name="colnn6">#REF!</definedName>
    <definedName name="colnn7" localSheetId="6">#REF!</definedName>
    <definedName name="colnn7">#REF!</definedName>
    <definedName name="colnn8" localSheetId="6">#REF!</definedName>
    <definedName name="colnn8">#REF!</definedName>
    <definedName name="colnn9" localSheetId="6">#REF!</definedName>
    <definedName name="colnn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 localSheetId="6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link" localSheetId="6">#REF!</definedName>
    <definedName name="dep_link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isp" localSheetId="6">#REF!</definedName>
    <definedName name="isp">#REF!</definedName>
    <definedName name="isp_post" localSheetId="6">#REF!</definedName>
    <definedName name="isp_post">#REF!</definedName>
    <definedName name="isp_tel" localSheetId="6">#REF!</definedName>
    <definedName name="isp_tel">#REF!</definedName>
    <definedName name="longname" localSheetId="6">#REF!</definedName>
    <definedName name="longname">#REF!</definedName>
    <definedName name="LONGNAME_OUR" localSheetId="6">#REF!</definedName>
    <definedName name="LONGNAME_OUR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1" localSheetId="6">#REF!</definedName>
    <definedName name="okato1">#REF!</definedName>
    <definedName name="okato2" localSheetId="6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s" localSheetId="6">#REF!</definedName>
    <definedName name="orders">#REF!</definedName>
    <definedName name="orgname" localSheetId="6">#REF!</definedName>
    <definedName name="orgname">#REF!</definedName>
    <definedName name="ORGNAME_OUR" localSheetId="6">#REF!</definedName>
    <definedName name="ORGNAME_OUR">#REF!</definedName>
    <definedName name="performer_fio" localSheetId="6">#REF!</definedName>
    <definedName name="performer_fio">#REF!</definedName>
    <definedName name="performer_phone" localSheetId="6">#REF!</definedName>
    <definedName name="performer_phone">#REF!</definedName>
    <definedName name="performer_post" localSheetId="6">#REF!</definedName>
    <definedName name="performer_post">#REF!</definedName>
    <definedName name="performer_soc_fio" localSheetId="6">#REF!</definedName>
    <definedName name="performer_soc_fio">#REF!</definedName>
    <definedName name="performer_soc_phone" localSheetId="6">#REF!</definedName>
    <definedName name="performer_soc_phone">#REF!</definedName>
    <definedName name="performer_soc_post" localSheetId="6">#REF!</definedName>
    <definedName name="performer_soc_post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SONO" localSheetId="6">#REF!</definedName>
    <definedName name="REM_SONO">#REF!</definedName>
    <definedName name="rem_year" localSheetId="6">#REF!</definedName>
    <definedName name="rem_year">#REF!</definedName>
    <definedName name="replace_zero" localSheetId="6">#REF!</definedName>
    <definedName name="replace_zero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l_fio" localSheetId="6">#REF!</definedName>
    <definedName name="ul_fio">#REF!</definedName>
    <definedName name="ul_post" localSheetId="6">#REF!</definedName>
    <definedName name="ul_post">#REF!</definedName>
    <definedName name="USER_POST" localSheetId="6">#REF!</definedName>
    <definedName name="USER_POST">#REF!</definedName>
    <definedName name="ved" localSheetId="6">#REF!</definedName>
    <definedName name="ved">#REF!</definedName>
    <definedName name="ved_name" localSheetId="6">#REF!</definedName>
    <definedName name="ved_name">#REF!</definedName>
    <definedName name="web" localSheetId="6">#REF!</definedName>
    <definedName name="web">#REF!</definedName>
    <definedName name="а" localSheetId="6">#REF!</definedName>
    <definedName name="а">#REF!</definedName>
    <definedName name="ап" localSheetId="6">#REF!</definedName>
    <definedName name="ап">#REF!</definedName>
    <definedName name="в" localSheetId="6">#REF!</definedName>
    <definedName name="в">#REF!</definedName>
    <definedName name="_xlnm.Print_Titles" localSheetId="3">Ведомственная!$4:$7</definedName>
    <definedName name="_xlnm.Print_Titles" localSheetId="0">Доходы!$12:$13</definedName>
    <definedName name="_xlnm.Print_Titles" localSheetId="2">'Источники '!$1:$3</definedName>
    <definedName name="_xlnm.Print_Titles" localSheetId="1">Расходы!$1:$4</definedName>
    <definedName name="нет" localSheetId="6">#REF!</definedName>
    <definedName name="нет">#REF!</definedName>
    <definedName name="_xlnm.Print_Area" localSheetId="4">БРФ!$A$1:$D$18</definedName>
    <definedName name="_xlnm.Print_Area" localSheetId="3">Ведомственная!$B$1:$H$78</definedName>
    <definedName name="_xlnm.Print_Area" localSheetId="0">Доходы!$A$1:$F$147</definedName>
    <definedName name="_xlnm.Print_Area" localSheetId="2">'Источники '!$A$1:$F$49</definedName>
    <definedName name="_xlnm.Print_Area" localSheetId="6">#REF!</definedName>
    <definedName name="_xlnm.Print_Area" localSheetId="1">Расходы!$A$1:$F$49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F35" i="5" l="1"/>
  <c r="F34" i="5"/>
  <c r="F29" i="5"/>
  <c r="G35" i="5"/>
  <c r="F34" i="12"/>
  <c r="F33" i="12"/>
  <c r="F32" i="12"/>
  <c r="F31" i="12"/>
  <c r="F30" i="12"/>
  <c r="F29" i="12"/>
  <c r="F28" i="12"/>
  <c r="F27" i="12"/>
  <c r="F26" i="12"/>
  <c r="F25" i="12"/>
  <c r="F22" i="12"/>
  <c r="F21" i="12"/>
  <c r="F20" i="12"/>
  <c r="F19" i="12"/>
  <c r="F18" i="12"/>
  <c r="F17" i="12"/>
  <c r="F14" i="12"/>
  <c r="F13" i="12"/>
  <c r="F12" i="12"/>
  <c r="F11" i="12"/>
  <c r="F4" i="12"/>
  <c r="F48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5" i="11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07" i="10"/>
  <c r="F106" i="10"/>
  <c r="F98" i="10"/>
  <c r="F97" i="10"/>
  <c r="F96" i="10"/>
  <c r="F95" i="10"/>
  <c r="F94" i="10"/>
  <c r="F93" i="10"/>
  <c r="F92" i="10"/>
  <c r="F91" i="10"/>
  <c r="F90" i="10"/>
  <c r="F88" i="10"/>
  <c r="F87" i="10"/>
  <c r="F86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1" i="10"/>
  <c r="F30" i="10"/>
  <c r="F29" i="10"/>
  <c r="F28" i="10"/>
  <c r="F24" i="10"/>
  <c r="F23" i="10"/>
  <c r="F22" i="10"/>
  <c r="F21" i="10"/>
  <c r="F20" i="10"/>
  <c r="F19" i="10"/>
  <c r="F18" i="10"/>
  <c r="F17" i="10"/>
  <c r="F16" i="10"/>
  <c r="F14" i="10"/>
  <c r="G71" i="5" l="1"/>
  <c r="G70" i="5" s="1"/>
  <c r="G55" i="5"/>
  <c r="H55" i="5" s="1"/>
  <c r="G58" i="5"/>
  <c r="G67" i="5"/>
  <c r="H67" i="5" s="1"/>
  <c r="G63" i="5"/>
  <c r="H63" i="5" s="1"/>
  <c r="G49" i="5"/>
  <c r="H49" i="5" s="1"/>
  <c r="G46" i="5"/>
  <c r="H46" i="5" s="1"/>
  <c r="G43" i="5"/>
  <c r="H43" i="5" s="1"/>
  <c r="G39" i="5"/>
  <c r="H39" i="5" s="1"/>
  <c r="G37" i="5"/>
  <c r="H37" i="5" s="1"/>
  <c r="G32" i="5"/>
  <c r="H32" i="5" s="1"/>
  <c r="G30" i="5"/>
  <c r="H30" i="5" s="1"/>
  <c r="G27" i="5"/>
  <c r="H27" i="5" s="1"/>
  <c r="G10" i="5"/>
  <c r="G23" i="5"/>
  <c r="H23" i="5" s="1"/>
  <c r="G20" i="5"/>
  <c r="H20" i="5" s="1"/>
  <c r="G18" i="5"/>
  <c r="H18" i="5" s="1"/>
  <c r="G16" i="5"/>
  <c r="H16" i="5" s="1"/>
  <c r="G14" i="5"/>
  <c r="H14" i="5" s="1"/>
  <c r="H74" i="5"/>
  <c r="H73" i="5"/>
  <c r="H72" i="5"/>
  <c r="H69" i="5"/>
  <c r="H68" i="5"/>
  <c r="H66" i="5"/>
  <c r="H65" i="5"/>
  <c r="H64" i="5"/>
  <c r="H61" i="5"/>
  <c r="H60" i="5"/>
  <c r="H59" i="5"/>
  <c r="H57" i="5"/>
  <c r="H56" i="5"/>
  <c r="H53" i="5"/>
  <c r="H52" i="5"/>
  <c r="H51" i="5"/>
  <c r="H50" i="5"/>
  <c r="H47" i="5"/>
  <c r="H45" i="5"/>
  <c r="H44" i="5"/>
  <c r="H42" i="5"/>
  <c r="H41" i="5"/>
  <c r="H40" i="5"/>
  <c r="H38" i="5"/>
  <c r="H35" i="5"/>
  <c r="H34" i="5"/>
  <c r="H33" i="5"/>
  <c r="H31" i="5"/>
  <c r="H29" i="5"/>
  <c r="H28" i="5"/>
  <c r="H25" i="5"/>
  <c r="H24" i="5"/>
  <c r="H22" i="5"/>
  <c r="H21" i="5"/>
  <c r="H19" i="5"/>
  <c r="H17" i="5"/>
  <c r="H15" i="5"/>
  <c r="H13" i="5"/>
  <c r="H12" i="5"/>
  <c r="H11" i="5"/>
  <c r="H71" i="5" l="1"/>
  <c r="G54" i="5"/>
  <c r="H54" i="5" s="1"/>
  <c r="G48" i="5"/>
  <c r="H48" i="5" s="1"/>
  <c r="H70" i="5"/>
  <c r="H58" i="5"/>
  <c r="G62" i="5"/>
  <c r="H62" i="5" s="1"/>
  <c r="G36" i="5"/>
  <c r="H36" i="5" s="1"/>
  <c r="G26" i="5"/>
  <c r="H26" i="5" s="1"/>
  <c r="G9" i="5"/>
  <c r="H9" i="5" s="1"/>
  <c r="H10" i="5"/>
  <c r="G8" i="5" l="1"/>
  <c r="H8" i="5" s="1"/>
</calcChain>
</file>

<file path=xl/comments1.xml><?xml version="1.0" encoding="utf-8"?>
<comments xmlns="http://schemas.openxmlformats.org/spreadsheetml/2006/main">
  <authors>
    <author>Автор</author>
  </authors>
  <commentList>
    <comment ref="A1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  <comment ref="A1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  <comment ref="A1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<sst xmlns="http://schemas.openxmlformats.org/spreadsheetml/2006/main" count="2097" uniqueCount="697">
  <si>
    <t xml:space="preserve"> 000 1090405305 0000 110</t>
  </si>
  <si>
    <t xml:space="preserve"> 000 1050200002 0000 110</t>
  </si>
  <si>
    <t xml:space="preserve"> 000 0400 0000000 000 000</t>
  </si>
  <si>
    <t>44222000000</t>
  </si>
  <si>
    <t xml:space="preserve"> 000 0103010000 0000 700</t>
  </si>
  <si>
    <t xml:space="preserve"> 000 1001 0000000 000 000</t>
  </si>
  <si>
    <t xml:space="preserve"> 000 1050301001 0000 110</t>
  </si>
  <si>
    <t xml:space="preserve"> 000 1050300001 0000 110</t>
  </si>
  <si>
    <t xml:space="preserve">             по ОКАТО  </t>
  </si>
  <si>
    <t xml:space="preserve"> 000 1030225001 0000 110</t>
  </si>
  <si>
    <t xml:space="preserve"> 000 0701 0000000 000 000</t>
  </si>
  <si>
    <t xml:space="preserve"> 000 1030224001 0000 110</t>
  </si>
  <si>
    <t xml:space="preserve"> 000 1000000000 0000 000</t>
  </si>
  <si>
    <t xml:space="preserve"> 000 1204 0000000 000 000</t>
  </si>
  <si>
    <t xml:space="preserve"> 000 2020302405 0000 151</t>
  </si>
  <si>
    <t xml:space="preserve"> 000 1090100000 0000 110</t>
  </si>
  <si>
    <t xml:space="preserve"> 000 2020400000 0000 151</t>
  </si>
  <si>
    <t>КОДЫ</t>
  </si>
  <si>
    <t xml:space="preserve"> 000 0408 0000000 000 000</t>
  </si>
  <si>
    <t xml:space="preserve"> 000 1160300000 0000 140</t>
  </si>
  <si>
    <t xml:space="preserve"> 000 0111 0000000 000 000</t>
  </si>
  <si>
    <t xml:space="preserve">Единица измерения:  руб </t>
  </si>
  <si>
    <t xml:space="preserve"> 000 2020100100 0000 151</t>
  </si>
  <si>
    <t xml:space="preserve"> 000 0709 0000000 000 000</t>
  </si>
  <si>
    <t xml:space="preserve"> 000 0502 0000000 000 000</t>
  </si>
  <si>
    <t xml:space="preserve"> 000 1162800001 0000 140</t>
  </si>
  <si>
    <t xml:space="preserve"> 000 0412 0000000 000 000</t>
  </si>
  <si>
    <t>383</t>
  </si>
  <si>
    <t xml:space="preserve"> 000 2020300000 0000 151</t>
  </si>
  <si>
    <t xml:space="preserve"> 000 1080000000 0000 000</t>
  </si>
  <si>
    <t xml:space="preserve"> 000 0103 0000000 000 000</t>
  </si>
  <si>
    <t xml:space="preserve"> 000 2020000000 0000 000</t>
  </si>
  <si>
    <t xml:space="preserve"> 000 1120000000 0000 000</t>
  </si>
  <si>
    <t xml:space="preserve"> 000 2070500005 0000 180</t>
  </si>
  <si>
    <t xml:space="preserve"> 000 0105020000 0000 600</t>
  </si>
  <si>
    <t xml:space="preserve"> 000 0100 0000000 000 000</t>
  </si>
  <si>
    <t xml:space="preserve"> 000 2020200000 0000 151</t>
  </si>
  <si>
    <t xml:space="preserve"> 000 0105020100 0000 610</t>
  </si>
  <si>
    <t xml:space="preserve"> 000 1169005005 0000 140</t>
  </si>
  <si>
    <t xml:space="preserve"> 000 1090400000 0000 110</t>
  </si>
  <si>
    <t xml:space="preserve">                                           3. Источники финансирования дефицита бюджета</t>
  </si>
  <si>
    <t xml:space="preserve"> 000 1400 0000000 000 000</t>
  </si>
  <si>
    <t>0503317</t>
  </si>
  <si>
    <t xml:space="preserve">     в том числе:</t>
  </si>
  <si>
    <t xml:space="preserve"> 000 0702 0000000 000 000</t>
  </si>
  <si>
    <t xml:space="preserve"> 000 1140601000 0000 430</t>
  </si>
  <si>
    <t>Расходы бюджета - ИТОГО</t>
  </si>
  <si>
    <t xml:space="preserve"> 000 2020100000 0000 151</t>
  </si>
  <si>
    <t xml:space="preserve"> 000 1140600000 0000 430</t>
  </si>
  <si>
    <t xml:space="preserve">Код дохода по бюджетной классификации </t>
  </si>
  <si>
    <t xml:space="preserve"> 000 0105020105 0000 510</t>
  </si>
  <si>
    <t xml:space="preserve"> 000 2020499905 0000 151</t>
  </si>
  <si>
    <t xml:space="preserve"> 000 1030223001 0000 110</t>
  </si>
  <si>
    <t xml:space="preserve"> 000 1163000001 0000 140</t>
  </si>
  <si>
    <t>Результат исполнения бюджета (дефицит / профицит)</t>
  </si>
  <si>
    <t xml:space="preserve"> 000 1110503000 0000 120</t>
  </si>
  <si>
    <t>источники внутреннего финансирования</t>
  </si>
  <si>
    <t xml:space="preserve"> 000 0106050000 0000 500</t>
  </si>
  <si>
    <t xml:space="preserve"> 000 1130200000 0000 130</t>
  </si>
  <si>
    <t xml:space="preserve"> 000 0409 0000000 000 000</t>
  </si>
  <si>
    <t xml:space="preserve"> 000 1162500000 0000 140</t>
  </si>
  <si>
    <t xml:space="preserve">Код расхода по бюджетной классификации </t>
  </si>
  <si>
    <t/>
  </si>
  <si>
    <t xml:space="preserve"> 000 0503 0000000 000 000</t>
  </si>
  <si>
    <t>Доходы бюджета - ИТОГО</t>
  </si>
  <si>
    <t xml:space="preserve"> 000 2020299905 0000 151</t>
  </si>
  <si>
    <t xml:space="preserve"> 000 1160000000 0000 000</t>
  </si>
  <si>
    <t xml:space="preserve"> 000 0106050205 0000 640</t>
  </si>
  <si>
    <t xml:space="preserve"> 000 0104 0000000 000 000</t>
  </si>
  <si>
    <t xml:space="preserve"> 000 0103000000 0000 000</t>
  </si>
  <si>
    <t xml:space="preserve"> 000 1060100000 0000 110</t>
  </si>
  <si>
    <t xml:space="preserve"> 000 0804 0000000 000 000</t>
  </si>
  <si>
    <t xml:space="preserve"> 000 1110503505 0000 120</t>
  </si>
  <si>
    <t xml:space="preserve"> 000 1110502505 0000 120</t>
  </si>
  <si>
    <t xml:space="preserve"> 000 1120104001 0000 120</t>
  </si>
  <si>
    <t xml:space="preserve"> 000 1130000000 0000 000</t>
  </si>
  <si>
    <t>Источники финансирования дефицита бюджетов - всего</t>
  </si>
  <si>
    <t xml:space="preserve"> 000 1060600000 0000 110</t>
  </si>
  <si>
    <t xml:space="preserve"> 000 0103010005 0000 810</t>
  </si>
  <si>
    <t xml:space="preserve"> 000 1100 0000000 000 000</t>
  </si>
  <si>
    <t xml:space="preserve"> 000 1050000000 0000 000</t>
  </si>
  <si>
    <t xml:space="preserve"> 000 0800 0000000 000 000</t>
  </si>
  <si>
    <t xml:space="preserve"> 000 1401 0000000 000 000</t>
  </si>
  <si>
    <t xml:space="preserve"> 000 2020300305 0000 151</t>
  </si>
  <si>
    <t xml:space="preserve"> 000 1010000000 0000 000</t>
  </si>
  <si>
    <t>520</t>
  </si>
  <si>
    <t>500</t>
  </si>
  <si>
    <t>010</t>
  </si>
  <si>
    <t xml:space="preserve"> 000 0300 0000000 000 000</t>
  </si>
  <si>
    <t xml:space="preserve"> 000 2020100305 0000 151</t>
  </si>
  <si>
    <t xml:space="preserve"> 000 1010204001 0000 110</t>
  </si>
  <si>
    <t xml:space="preserve"> 000 0105020100 0000 510</t>
  </si>
  <si>
    <t xml:space="preserve"> 000 1110502000 0000 120</t>
  </si>
  <si>
    <t xml:space="preserve"> 000 1030200001 0000 110</t>
  </si>
  <si>
    <t xml:space="preserve"> 000 1110501000 0000 120</t>
  </si>
  <si>
    <t xml:space="preserve"> 000 2020499900 0000 151</t>
  </si>
  <si>
    <t xml:space="preserve"> 000 1202 0000000 000 000</t>
  </si>
  <si>
    <t xml:space="preserve"> 000 2070000000 0000 000</t>
  </si>
  <si>
    <t>ОТЧЕТ ОБ ИСПОЛНЕНИИ КОНСОЛИДИРОВАННОГО БЮДЖЕТА СУБЪЕКТА РОССИЙСКОЙ ФЕДЕРАЦИИ И БЮДЖЕТА ТЕРРИТОРИАЛЬНОГО  ГОСУДАРСТВЕННОГО ВНЕБЮДЖЕТНОГО ФОНДА</t>
  </si>
  <si>
    <t xml:space="preserve">                                                               1. Доходы бюджета</t>
  </si>
  <si>
    <t xml:space="preserve">Наименование бюджета </t>
  </si>
  <si>
    <t xml:space="preserve"> 000 1090000000 0000 000</t>
  </si>
  <si>
    <t xml:space="preserve"> 000 2020302400 0000 151</t>
  </si>
  <si>
    <t xml:space="preserve">                   Дата  </t>
  </si>
  <si>
    <t xml:space="preserve"> 000 0707 0000000 000 000</t>
  </si>
  <si>
    <t xml:space="preserve"> 000 0500 0000000 000 000</t>
  </si>
  <si>
    <t xml:space="preserve"> 000 1120103001 0000 120</t>
  </si>
  <si>
    <t xml:space="preserve"> 000 1101 0000000 000 000</t>
  </si>
  <si>
    <t xml:space="preserve"> 000 1120102001 0000 120</t>
  </si>
  <si>
    <t>200</t>
  </si>
  <si>
    <t xml:space="preserve"> 000 2020299900 0000 151</t>
  </si>
  <si>
    <t xml:space="preserve"> 000 0801 0000000 000 000</t>
  </si>
  <si>
    <t xml:space="preserve"> 000 1402 0000000 000 000</t>
  </si>
  <si>
    <t xml:space="preserve"> 000 2020302105 0000 151</t>
  </si>
  <si>
    <t xml:space="preserve"> 000 2000000000 0000 000</t>
  </si>
  <si>
    <t xml:space="preserve"> 000 0106050200 0000 600</t>
  </si>
  <si>
    <t xml:space="preserve"> 000 0105000000 0000 000</t>
  </si>
  <si>
    <t xml:space="preserve"> 000 1003 0000000 000 000</t>
  </si>
  <si>
    <t xml:space="preserve"> 000 1162506001 0000 140</t>
  </si>
  <si>
    <t xml:space="preserve">Наименование финансового органа </t>
  </si>
  <si>
    <t xml:space="preserve"> 000 1090103005 0000 110</t>
  </si>
  <si>
    <t xml:space="preserve">             по ОКЕИ  </t>
  </si>
  <si>
    <t xml:space="preserve"> 000 1160303001 0000 140</t>
  </si>
  <si>
    <t xml:space="preserve"> 000 0700 0000000 000 000</t>
  </si>
  <si>
    <t xml:space="preserve">Форма по ОКУД  </t>
  </si>
  <si>
    <t>Код строки</t>
  </si>
  <si>
    <t xml:space="preserve"> 000 1060103005 0000 110</t>
  </si>
  <si>
    <t>720</t>
  </si>
  <si>
    <t xml:space="preserve"> 000 2020100105 0000 151</t>
  </si>
  <si>
    <t>700</t>
  </si>
  <si>
    <t xml:space="preserve"> 000 0105020000 0000 500</t>
  </si>
  <si>
    <t xml:space="preserve">                                                            2. Расходы бюджета</t>
  </si>
  <si>
    <t xml:space="preserve"> 000 1010203001 0000 110</t>
  </si>
  <si>
    <t xml:space="preserve"> 000 1010202001 0000 110</t>
  </si>
  <si>
    <t xml:space="preserve"> 000 0113 0000000 000 000</t>
  </si>
  <si>
    <t>из них:</t>
  </si>
  <si>
    <t xml:space="preserve"> 000 1110500000 0000 120</t>
  </si>
  <si>
    <t xml:space="preserve">Код источника финансирования по бюджетной классификации </t>
  </si>
  <si>
    <t xml:space="preserve">в том числе: </t>
  </si>
  <si>
    <t xml:space="preserve"> 000 1105 0000000 000 000</t>
  </si>
  <si>
    <t xml:space="preserve"> 000 0105020105 0000 610</t>
  </si>
  <si>
    <t xml:space="preserve"> 000 0103010000 0000 800</t>
  </si>
  <si>
    <t xml:space="preserve"> 000 2020100300 0000 151</t>
  </si>
  <si>
    <t xml:space="preserve"> 000 0501 0000000 000 000</t>
  </si>
  <si>
    <t xml:space="preserve"> 000 1130299000 0000 130</t>
  </si>
  <si>
    <t xml:space="preserve"> 000 1140000000 0000 000</t>
  </si>
  <si>
    <t xml:space="preserve"> 000 1110501305 0000 120</t>
  </si>
  <si>
    <t xml:space="preserve"> 000 0309 0000000 000 000</t>
  </si>
  <si>
    <t xml:space="preserve"> 000 1090405000 0000 110</t>
  </si>
  <si>
    <t xml:space="preserve"> 000 0102 0000000 000 000</t>
  </si>
  <si>
    <t xml:space="preserve"> 000 0802 0000000 000 000</t>
  </si>
  <si>
    <t>710</t>
  </si>
  <si>
    <t xml:space="preserve"> 000 1120101001 0000 120</t>
  </si>
  <si>
    <t xml:space="preserve"> 000 1060000000 0000 000</t>
  </si>
  <si>
    <t xml:space="preserve"> 000 1120100001 0000 120</t>
  </si>
  <si>
    <t xml:space="preserve"> 000 0106050000 0000 600</t>
  </si>
  <si>
    <t xml:space="preserve"> 000 1080301001 0000 110</t>
  </si>
  <si>
    <t xml:space="preserve"> 000 1080300001 0000 110</t>
  </si>
  <si>
    <t xml:space="preserve"> 000 1050202002 0000 110</t>
  </si>
  <si>
    <t xml:space="preserve"> 000 1050201002 0000 110</t>
  </si>
  <si>
    <t xml:space="preserve"> 000 1130299505 0000 130</t>
  </si>
  <si>
    <t xml:space="preserve"> 000 1030000000 0000 000</t>
  </si>
  <si>
    <t>х</t>
  </si>
  <si>
    <t xml:space="preserve"> 000 1162503001 0000 140</t>
  </si>
  <si>
    <t xml:space="preserve"> 000 1030226001 0000 110</t>
  </si>
  <si>
    <t xml:space="preserve"> 000 2020302100 0000 151</t>
  </si>
  <si>
    <t xml:space="preserve"> 000 1000 0000000 000 000</t>
  </si>
  <si>
    <t xml:space="preserve">             по ОКПО  </t>
  </si>
  <si>
    <t xml:space="preserve"> 000 0106050205 0000 540</t>
  </si>
  <si>
    <t xml:space="preserve"> 000 1160301001 0000 140</t>
  </si>
  <si>
    <t xml:space="preserve"> 000 2020300300 0000 151</t>
  </si>
  <si>
    <t xml:space="preserve"> 000 1160801001 0000 140</t>
  </si>
  <si>
    <t xml:space="preserve"> 000 0103010005 0000 710</t>
  </si>
  <si>
    <t xml:space="preserve"> 000 1160800001 0000 140</t>
  </si>
  <si>
    <t xml:space="preserve"> 000 1169000000 0000 140</t>
  </si>
  <si>
    <t xml:space="preserve"> 000 0106050200 0000 500</t>
  </si>
  <si>
    <t>Периодичность: месячная</t>
  </si>
  <si>
    <t xml:space="preserve"> 000 1010201001 0000 110</t>
  </si>
  <si>
    <t xml:space="preserve"> 000 1010200001 0000 110</t>
  </si>
  <si>
    <t xml:space="preserve"> 000 0106 0000000 000 000</t>
  </si>
  <si>
    <t xml:space="preserve"> 000 1200 0000000 000 000</t>
  </si>
  <si>
    <t xml:space="preserve"> 000 0103010000 0000 000</t>
  </si>
  <si>
    <t xml:space="preserve"> Наименование показателя</t>
  </si>
  <si>
    <t xml:space="preserve"> 000 1160600001 0000 140</t>
  </si>
  <si>
    <t xml:space="preserve"> 000 2070503005 0000 180</t>
  </si>
  <si>
    <t xml:space="preserve"> 000 1110000000 0000 000</t>
  </si>
  <si>
    <t>Утвержденные бюджетные назначения</t>
  </si>
  <si>
    <t>Исполнено</t>
  </si>
  <si>
    <t>% исполнения бюджета</t>
  </si>
  <si>
    <t>Комитет по финансам Ягодинского района</t>
  </si>
  <si>
    <t xml:space="preserve">Бюджет МО "Ягоднинский район"             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</si>
  <si>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</si>
  <si>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</si>
  <si>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муниципальный район Магаданской области"</t>
  </si>
  <si>
    <t>Распоряжение</t>
  </si>
  <si>
    <t>Сумма</t>
  </si>
  <si>
    <t>Кому выделено</t>
  </si>
  <si>
    <t>На какие цели</t>
  </si>
  <si>
    <t>главы района</t>
  </si>
  <si>
    <t>(руб.коп.)</t>
  </si>
  <si>
    <t>Комитет по финансам администрации МО "Ягоднинский муниципальный район"</t>
  </si>
  <si>
    <t xml:space="preserve">Исполнитель: </t>
  </si>
  <si>
    <t>Мирошниченко А.В., тел: 2-23-41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</si>
  <si>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</si>
  <si>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</si>
  <si>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</si>
  <si>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</si>
  <si>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</si>
  <si>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</si>
  <si>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</si>
  <si>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</si>
  <si>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</si>
  <si>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</si>
  <si>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</si>
  <si>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</si>
  <si>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</si>
  <si>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</si>
  <si>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</si>
  <si>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</si>
  <si>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</si>
  <si>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</si>
  <si>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 Земельный налог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</si>
  <si>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</si>
  <si>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</si>
  <si>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</si>
  <si>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</si>
  <si>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</si>
  <si>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</si>
  <si>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</si>
  <si>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</si>
  <si>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</si>
  <si>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</si>
  <si>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</si>
  <si>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</si>
  <si>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</si>
  <si>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</si>
  <si>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Платежи за пользование природными ресурсами</t>
  </si>
  <si>
    <t xml:space="preserve"> 000 1090300000 0000 110</t>
  </si>
  <si>
    <t xml:space="preserve">  Платежи за добычу полезных ископаемых</t>
  </si>
  <si>
    <t xml:space="preserve"> 000 1090302000 0000 110</t>
  </si>
  <si>
    <t xml:space="preserve">  Платежи за добычу других полезных ископаемых</t>
  </si>
  <si>
    <t xml:space="preserve"> 000 1090302501 0000 110</t>
  </si>
  <si>
    <t xml:space="preserve">  Налоги на имущество</t>
  </si>
  <si>
    <t xml:space="preserve">  Налог на имущество предприятий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</si>
  <si>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</si>
  <si>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</si>
  <si>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</si>
  <si>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</si>
  <si>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</si>
  <si>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</si>
  <si>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</si>
  <si>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</si>
  <si>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</si>
  <si>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</si>
  <si>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</si>
  <si>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</si>
  <si>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</si>
  <si>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</si>
  <si>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</si>
  <si>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</si>
  <si>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</si>
  <si>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</si>
  <si>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</si>
  <si>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</si>
  <si>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</si>
  <si>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</si>
  <si>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</si>
  <si>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</si>
  <si>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</si>
  <si>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</si>
  <si>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</si>
  <si>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</si>
  <si>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</si>
  <si>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</si>
  <si>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</si>
  <si>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</si>
  <si>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</si>
  <si>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</si>
  <si>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</si>
  <si>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</si>
  <si>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</si>
  <si>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</si>
  <si>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</si>
  <si>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</si>
  <si>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</si>
  <si>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</si>
  <si>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</si>
  <si>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</si>
  <si>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</si>
  <si>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</si>
  <si>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</si>
  <si>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</si>
  <si>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</si>
  <si>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</si>
  <si>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</si>
  <si>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</si>
  <si>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</si>
  <si>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</si>
  <si>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</si>
  <si>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</si>
  <si>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</si>
  <si>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</si>
  <si>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</si>
  <si>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</si>
  <si>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</si>
  <si>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</si>
  <si>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</si>
  <si>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</si>
  <si>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</si>
  <si>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</si>
  <si>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</si>
  <si>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</si>
  <si>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</si>
  <si>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</si>
  <si>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</si>
  <si>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</si>
  <si>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</si>
  <si>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</si>
  <si>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</si>
  <si>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</si>
  <si>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</si>
  <si>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</si>
  <si>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</si>
  <si>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</si>
  <si>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</si>
  <si>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</si>
  <si>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</si>
  <si>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</si>
  <si>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</si>
  <si>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</si>
  <si>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</si>
  <si>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</si>
  <si>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</si>
  <si>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</si>
  <si>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</si>
  <si>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</si>
  <si>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</si>
  <si>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</si>
  <si>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</si>
  <si>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</si>
  <si>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</si>
  <si>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</si>
  <si>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</si>
  <si>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</si>
  <si>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</si>
  <si>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</si>
  <si>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</si>
  <si>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</si>
  <si>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</si>
  <si>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</si>
  <si>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</si>
  <si>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</si>
  <si>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</si>
  <si>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</si>
  <si>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</si>
  <si>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</si>
  <si>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</si>
  <si>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</si>
  <si>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</si>
  <si>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</si>
  <si>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</si>
  <si>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</si>
  <si>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</si>
  <si>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ФИЗИЧЕСКАЯ КУЛЬТУРА И СПОРТ</t>
  </si>
  <si>
    <t xml:space="preserve">  Физическая культура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</si>
  <si>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</si>
  <si>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</si>
  <si>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</si>
  <si>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</si>
  <si>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</si>
  <si>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</si>
  <si>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</si>
  <si>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</si>
  <si>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 xml:space="preserve"> 000 1403 0000000 000 000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</si>
  <si>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</si>
  <si>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</si>
  <si>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</si>
  <si>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</si>
  <si>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</si>
  <si>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</si>
  <si>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</si>
  <si>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</si>
  <si>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</si>
  <si>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</si>
  <si>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Предоставление бюджетных кредитов внутри страны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</si>
  <si>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</si>
  <si>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</si>
  <si>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</si>
  <si>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</si>
  <si>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</si>
  <si>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источники внешнего финансирования </t>
  </si>
  <si>
    <t>620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</si>
  <si>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</si>
  <si>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</si>
  <si>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</si>
  <si>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</si>
  <si>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</si>
  <si>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муниципальных районов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</si>
  <si>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</si>
  <si>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</si>
  <si>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</si>
  <si>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</si>
  <si>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>№ 1-р                                                                 от 12.01.2015г.</t>
  </si>
  <si>
    <t>Выделение ассигнований МО Дебин на оплату договоров, заключенных с организацией ООО "Снабарматура" на поставку труб и коплектующих для выполнения ремонтных работ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</si>
  <si>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1 квартал 2015г.</t>
    </r>
  </si>
  <si>
    <t>Наименование показателей</t>
  </si>
  <si>
    <t>ГР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</si>
  <si>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</si>
  <si>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</si>
  <si>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</si>
  <si>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</si>
  <si>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</si>
  <si>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</si>
  <si>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</si>
  <si>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</si>
  <si>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</si>
  <si>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ВСЕГО (в тыс.руб.)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</si>
  <si>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</si>
  <si>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</si>
  <si>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</si>
  <si>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</si>
  <si>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</si>
  <si>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</si>
  <si>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</si>
  <si>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</si>
  <si>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</si>
  <si>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</si>
  <si>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</si>
  <si>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</si>
  <si>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</si>
  <si>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</si>
  <si>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</si>
  <si>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</si>
  <si>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</si>
  <si>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</si>
  <si>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</si>
  <si>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</si>
  <si>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</si>
  <si>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</si>
  <si>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</si>
  <si>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</si>
  <si>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</si>
  <si>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</si>
  <si>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</si>
  <si>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</si>
  <si>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</si>
  <si>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</si>
  <si>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240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</si>
  <si>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</si>
  <si>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</si>
  <si>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</si>
  <si>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</si>
  <si>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</si>
  <si>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</si>
  <si>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</si>
  <si>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</si>
  <si>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</si>
  <si>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</si>
  <si>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</si>
  <si>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</si>
  <si>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Транспорт</t>
  </si>
  <si>
    <t>08</t>
  </si>
  <si>
    <t>Дорожное хозяйство (дорожные фонды)</t>
  </si>
  <si>
    <t>Жилищное хозяйство</t>
  </si>
  <si>
    <t>Коммунальное хозяйство</t>
  </si>
  <si>
    <t>Муниципальное казенное учреждение "Управление образованием" МУ "Администрация муниципального образования "Ягоднинский муниципальный район Магаданской области""</t>
  </si>
  <si>
    <t>914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</si>
  <si>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</si>
  <si>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</si>
  <si>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</si>
  <si>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</si>
  <si>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</si>
  <si>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</si>
  <si>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</si>
  <si>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</si>
  <si>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</si>
  <si>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</si>
  <si>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</si>
  <si>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</si>
  <si>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</si>
  <si>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</si>
  <si>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</si>
  <si>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</si>
  <si>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</si>
  <si>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Муниципальное учреждение "Ягоднинское районное Собрание представителей"</t>
  </si>
  <si>
    <t>926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</si>
  <si>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</si>
  <si>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Исполнитель:</t>
  </si>
  <si>
    <t>А.В. Мирошниченко, телефон (841343) 22341</t>
  </si>
  <si>
    <t xml:space="preserve">Исполнение ведомственной структуры расходов бюджета муниципального образования </t>
  </si>
  <si>
    <t>Прочая закупка товаров, работ и услуг для обеспечения государственных (муниципальных) нужд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</si>
  <si>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</si>
  <si>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</si>
  <si>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"Реализация государственной национальной политики и укрепление гражданского общества в Ягоднинском районе" на 2014-2015 годы"</t>
  </si>
  <si>
    <t>7950210</t>
  </si>
  <si>
    <t>Субсидии гражданам на приобретение жилья</t>
  </si>
  <si>
    <t>Муниципальная программа "Оптимизация системы расселения в Магаданской области в 2014-2016 годах на территории Ягоднинского района"</t>
  </si>
  <si>
    <t>612</t>
  </si>
  <si>
    <t>Субсидии бюджетным учреждениям на иные цели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</si>
  <si>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</si>
  <si>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Муниципальная программа "Организация и обеспечение отдыха, оздоровления и занятости детей в Ягоднинском районе на 2014-2015 годы"</t>
  </si>
  <si>
    <t>Муниципальное учреждение «Комитет по физической культуре, спорту и туризму» администрации муниципального образования «Ягоднинский муниципальный район Магаданской области»</t>
  </si>
  <si>
    <t xml:space="preserve">Мероприятия в области здравоохранения, спорта и физической культуры, туризма </t>
  </si>
  <si>
    <t>Выполнение функций казенными учреждениями</t>
  </si>
  <si>
    <t>Муниципальное учреждение «Управление образованием» администрации муниципального образования «Ягоднинский муниципальный район Магаданской области»</t>
  </si>
  <si>
    <t>Мероприятия в сфере образования</t>
  </si>
  <si>
    <t>7950180</t>
  </si>
  <si>
    <t>Муниципальная программа "Поддержка инициативной и талантливой  молодежи в Ягоднинском районе" на 2014-2015 годы"</t>
  </si>
  <si>
    <t>Субсидии юридическим лицам</t>
  </si>
  <si>
    <t>Муниципальная программа "Содержание и ремонт автомобильных дорог общего пользования местного значения Ягоднинского района" на 2014-2016 годы"</t>
  </si>
  <si>
    <t>540</t>
  </si>
  <si>
    <t>Мероприятия по поддержке и развитию культуры, искусства, кинематографии, средств массовой информации и архивного дела</t>
  </si>
  <si>
    <t>Муниципальное учреждение «Управление культуры» администрации муниципального образования «Ягоднинский муниципальный район Магаданской области»</t>
  </si>
  <si>
    <t>Муниципальная программа "Патриотическое воспитание детей, молодежи и населения Ягоднинского района на 2014-2016 годы"</t>
  </si>
  <si>
    <t>Муниципальная программа "Развитие культуры Ягоднинского района на 2015-2016 годы"</t>
  </si>
  <si>
    <t>Муниципальная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</si>
  <si>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Выполнение функций органами местного самоуправления</t>
  </si>
  <si>
    <t>Муниципальная программа "Поддержка малого и среднего предпринимательства на территории МО "Ягоднинский муниципальный район" на 2010-2015 годы"</t>
  </si>
  <si>
    <t>Субсидии на обеспечение жильем</t>
  </si>
  <si>
    <t>Муниципальная программа "Дом для молодой семьи в Ягоднинском районе Магаданской области" на 2015 год</t>
  </si>
  <si>
    <t>7950060</t>
  </si>
  <si>
    <t>Муниципальное учреждение Администрация муниципального образования «Ягоднинский муниципальный район Магаданской области»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</si>
  <si>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</si>
  <si>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Муниципальное учреждение администрация муниципального образования «Ягоднинский муниципальный район Магаданской области»</t>
  </si>
  <si>
    <t>Муниципальная программа "Комплексные меры противодействия злоупотреблению наркотиками и  их незаконному обороту на территории Ягоднинского района" на 2015-2016 годы"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</si>
  <si>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</si>
  <si>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Муниципальная программа "Профилактика правонарушений в Ягоднинском районе на 2014-2016 годы"</t>
  </si>
  <si>
    <t>Муниципальное учреждение «Комитет по управлению муниципальным имуществом и приватизации» администрации муниципального образования «Ягоднинский муниципальный район Магаданской области»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</si>
  <si>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2015 год</t>
  </si>
  <si>
    <t>Другие вопросы в областиоюразования</t>
  </si>
  <si>
    <t>Муниципальная программа "Развитие физической культуры, спорта и туризма в Ягоднинском районе на 2015-2016 годы"</t>
  </si>
  <si>
    <t>7950010</t>
  </si>
  <si>
    <t>Муниципальная программа "Безопасность образовательного процесса в образовательных учреждениях Ягоднинского района на 2015-2016 годы"</t>
  </si>
  <si>
    <t>ВСЕГО</t>
  </si>
  <si>
    <t>7</t>
  </si>
  <si>
    <t>% исполнения от плана на год</t>
  </si>
  <si>
    <t>Сумма                               на год</t>
  </si>
  <si>
    <t>Глава</t>
  </si>
  <si>
    <t>"Ягоднинский муниципальный район Магаданской области" на 2015 год</t>
  </si>
  <si>
    <t>Муниципальных программ муниципального образования</t>
  </si>
  <si>
    <t>Информация о  реализации</t>
  </si>
  <si>
    <t>Иные закупки товаров, работ и услуг для обеспечения государственных и муниципальных нужд</t>
  </si>
  <si>
    <t>4П 2 7326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</si>
  <si>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</si>
  <si>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4П 2 0000</t>
  </si>
  <si>
    <t xml:space="preserve">Подпрограмма "Повышение квалификации лиц, замещающих муниципальные должности в Магаданской области" на 2014-2016 годы" </t>
  </si>
  <si>
    <t>4П 0 0000</t>
  </si>
  <si>
    <t xml:space="preserve">Государственная программа Магаданской области "Развитие системы государственного и муниципального управления в Магаданской области" на 2014-2016 годы" </t>
  </si>
  <si>
    <t>4Л 6 7333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</si>
  <si>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</si>
  <si>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0000</t>
  </si>
  <si>
    <t>Подпрограмма «Содействие муниципальным образованиям в оптимизации системы расселения в Магаданской области»</t>
  </si>
  <si>
    <t>4Л 3 7603</t>
  </si>
  <si>
    <t>Расходы на обеспечение жильем молодых семей</t>
  </si>
  <si>
    <t>4Л 3 0000</t>
  </si>
  <si>
    <t>Подпрограмма «Оказание поддержки в обеспечении жильем молодых семей»</t>
  </si>
  <si>
    <t>4Л 0 0000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</si>
  <si>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</si>
  <si>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4И 5 7409</t>
  </si>
  <si>
    <t>Расходы на выплаты персоналу государственных (муниципальных) органов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</si>
  <si>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</si>
  <si>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4И 5 0000</t>
  </si>
  <si>
    <t>Отдельные мероприятия в области социальной политики</t>
  </si>
  <si>
    <t>4И 0 0000</t>
  </si>
  <si>
    <t>Государственная программа Магаданской области "Развитие социальной защиты населения Магаданской области" на 2014-2018 годы"</t>
  </si>
  <si>
    <t>49 4 62П1</t>
  </si>
  <si>
    <t>49 4 0000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</si>
  <si>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</si>
  <si>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49 0 0000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</si>
  <si>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</si>
  <si>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46 5 7411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</si>
  <si>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</si>
  <si>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46 5 0000</t>
  </si>
  <si>
    <t>Подпрограмма "Оказание государственных услуг в сфере культуры и отраслевого образования Магаданской области"  на 2014-2020 годы"</t>
  </si>
  <si>
    <t>46 2 7316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</si>
  <si>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</si>
  <si>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46 2 0000</t>
  </si>
  <si>
    <t>Подпрограмма «Развитие библиотечного дела в Магаданской области на 2014-2016 годы»</t>
  </si>
  <si>
    <t>46 0 0000</t>
  </si>
  <si>
    <t>Государственная программа Магаданской области  "Развитие культуры в Магаданской области на 2014-2016 годы"</t>
  </si>
  <si>
    <t>611</t>
  </si>
  <si>
    <t>44 Б 7413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</si>
  <si>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</si>
  <si>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Субвенции муниципальным образованиям на обеспечение ежемесячного денежного вознаграждения за классное руководство</t>
  </si>
  <si>
    <t>44 Б 7412</t>
  </si>
  <si>
    <t>Субвенции на финансовое обеспечение муниципальных дошкольных образовательных организаций</t>
  </si>
  <si>
    <t>44 Б 7409</t>
  </si>
  <si>
    <t>44 Б 7407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</si>
  <si>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</si>
  <si>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44 Б 7406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</si>
  <si>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</si>
  <si>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44 Б 7405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</si>
  <si>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</si>
  <si>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44 Б 0000</t>
  </si>
  <si>
    <t>Подпрограмма "Управление развитием отрасли образования в Магаданской области" на 2014-2020 годы"</t>
  </si>
  <si>
    <t>44 6 7321</t>
  </si>
  <si>
    <t>Субсидии бюджетам муниципальных образований на организацию отдыха и оздоровление детей в лагерях дневного пребывания</t>
  </si>
  <si>
    <t>44 6 0000</t>
  </si>
  <si>
    <t>Подпрограмма "Организация и обеспечение отдыха и оздоровление детей в Магаданской области" на 2014-2020 годы</t>
  </si>
  <si>
    <t>44 3 7319</t>
  </si>
  <si>
    <t>44 3 0000</t>
  </si>
  <si>
    <t>Подпрограмма "Развитие дополнительного образования в Магаданской области на 2014-2020 годы"</t>
  </si>
  <si>
    <t>44 2 7344</t>
  </si>
  <si>
    <t>Субсидии бюджетам муниципальных образований на совершенствование питания учащихся в общеобразовательных организациях</t>
  </si>
  <si>
    <t>44 2 0000</t>
  </si>
  <si>
    <t>Подпрограмма "Развитие общего образования в Магаданской области" на 2014-2020 годы"</t>
  </si>
  <si>
    <t>44 1 0000</t>
  </si>
  <si>
    <t>Подпрограмма "Повышение качества и доступности дошкольного образования в Магаданской области"</t>
  </si>
  <si>
    <t>44 0 0000</t>
  </si>
  <si>
    <t>Государственная программа Магаданской области  "Развитие образования в Магаданской области на 2014-2020 годы"</t>
  </si>
  <si>
    <t>43 Г 7408</t>
  </si>
  <si>
    <t>Субвенции на осуществление государственных полномочий по обеспечению отдельных категорий граждан жилыми помещениями</t>
  </si>
  <si>
    <t>43 Г 0000</t>
  </si>
  <si>
    <t>Подпрограмма 11 "Создание условий для реализации государственной программы" на 2014-2020 годы"</t>
  </si>
  <si>
    <t>43 0 0000</t>
  </si>
  <si>
    <t>Государственная программа Магаданской области "Развитие здравоохранения Магаданской области" на 2014-2020 годы"</t>
  </si>
  <si>
    <t>государственных программ Магаданской области</t>
  </si>
  <si>
    <t>(подпись)</t>
  </si>
  <si>
    <t xml:space="preserve">Главный бухгалтер       </t>
  </si>
  <si>
    <t>"________"    _______________  20 ___  г.</t>
  </si>
  <si>
    <t xml:space="preserve"> Руководитель финансово-</t>
  </si>
  <si>
    <t>экономической службы</t>
  </si>
  <si>
    <t>/О.А. Чижова/</t>
  </si>
  <si>
    <t>/А.В. Мирошниченко/</t>
  </si>
  <si>
    <t>/Г.А. Митасова/</t>
  </si>
  <si>
    <t>Заместитель главы района-</t>
  </si>
  <si>
    <t>руководитель Комитета по финансам</t>
  </si>
  <si>
    <t>Исполнено на 01.07.2015г.</t>
  </si>
  <si>
    <t>610</t>
  </si>
  <si>
    <t>320</t>
  </si>
  <si>
    <t>Иные межбюджетные трансферты</t>
  </si>
  <si>
    <t>Субсидии бюджетам муниципальных образований на модернизацию региональных систем дошкольного образования</t>
  </si>
  <si>
    <t>44 1 5059</t>
  </si>
  <si>
    <t>Предоставление субсидий бюджетным, автономным учреждениям и иным некоммерческим организациям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</si>
  <si>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</si>
  <si>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44 1 7318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</si>
  <si>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</si>
  <si>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t>46 2 5144</t>
  </si>
  <si>
    <t>Бюджетные инвестиции в рамках государственных программ Магаданской области</t>
  </si>
  <si>
    <t>49 4 6200</t>
  </si>
  <si>
    <t>Реконструкция жилого 5-этажного дома по ул. Металлистов, д.8, в пос.Ягодное</t>
  </si>
  <si>
    <t>Государственная программа Магаданской области "Развитие информационного общества в Магаданской области" на 2014-2020 годы"</t>
  </si>
  <si>
    <t>4Ф 0 0000</t>
  </si>
  <si>
    <t>Подпрограмма "Патриотическое воспитание жителей Магаданской области" на 2014-2016 годы"</t>
  </si>
  <si>
    <t>4Ф 2 0000</t>
  </si>
  <si>
    <t>Иные межбюджетные трансферты на реализацию мер по приведению в надлежащее состояние памятников, мемориальных сооружений и мест воинских захоронений участников Великой Отечественной Войны 1941-1945 годов</t>
  </si>
  <si>
    <t>4Ф 2 7343</t>
  </si>
  <si>
    <t>Е.Е Погорелова, телефон (841343) 22019</t>
  </si>
  <si>
    <t>на  1 июля 2015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</si>
  <si>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</si>
  <si>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</si>
  <si>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Плата за выбросы загрязняющих веществ в атмосферный воздух стационарными объектами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</si>
  <si>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</si>
  <si>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</si>
  <si>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</si>
  <si>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</si>
  <si>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</si>
  <si>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</si>
  <si>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</si>
  <si>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</si>
  <si>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</si>
  <si>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</si>
  <si>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</si>
  <si>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</si>
  <si>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</si>
  <si>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</si>
  <si>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</si>
  <si>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</si>
  <si>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</si>
  <si>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</si>
  <si>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</si>
  <si>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Субсидии бюджетам на модернизацию региональных систем дошкольного образования</t>
  </si>
  <si>
    <t xml:space="preserve"> 000 2020220400 0000 151</t>
  </si>
  <si>
    <t xml:space="preserve">  Субсидии бюджетам муниципальных районов на модернизацию региональных систем дошкольного образования</t>
  </si>
  <si>
    <t xml:space="preserve"> 000 2020220405 0000 151</t>
  </si>
  <si>
    <t xml:space="preserve">  Прочие субсидии бюджетам городских поселений</t>
  </si>
  <si>
    <t xml:space="preserve"> 000 2020299913 0000 151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</si>
  <si>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</si>
  <si>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</si>
  <si>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</si>
  <si>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</si>
  <si>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</si>
  <si>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</si>
  <si>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</si>
  <si>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</si>
  <si>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</si>
  <si>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</si>
  <si>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</si>
  <si>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000 0104 0000000 100 000</t>
  </si>
  <si>
    <t>"Ягоднинский муниципальный район Магаданской области" на 01.07.2015 года</t>
  </si>
  <si>
    <t>за январь-июнь 2015 года</t>
  </si>
  <si>
    <t>№ 143-р                                                                 от 24.06.2015г.</t>
  </si>
  <si>
    <t>Выделение ассигнований МО Оротукан на возмещение затрат по содержанию муниципального имущества ООО "Оротукан Теплосеть плюс"</t>
  </si>
  <si>
    <t>№ 145-р                                                                 от 26.06.2015г.</t>
  </si>
  <si>
    <t>Выделение ассигнований МО Оротукан на проведение мероприятий по переуступке прав предприятий жилищно-коммунального хозяйства в муниципальные образования (поселения) на задолженность за коммунальные услуги населения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</si>
  <si>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2 квартал 2015г.</t>
    </r>
  </si>
  <si>
    <r>
      <t xml:space="preserve">ИТОГО </t>
    </r>
    <r>
      <rPr>
        <b/>
        <sz val="12"/>
        <rFont val="Times New Roman"/>
        <family val="1"/>
      </rPr>
      <t xml:space="preserve">                           за 1 полугодие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</si>
</sst>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_ ;[Red]\-#,##0.00\ "/>
    <numFmt numFmtId="166" formatCode="_-* #,##0.00[$€-1]_-;\-* #,##0.00[$€-1]_-;_-* &quot;-&quot;??[$€-1]_-"/>
    <numFmt numFmtId="167" formatCode="0.0%"/>
  </numFmts>
  <fonts count="6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Arial Cy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 Cyr"/>
    </font>
    <font>
      <sz val="9"/>
      <name val="Arial Cy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Verdana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sz val="11"/>
      <name val="Verdana"/>
      <family val="2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name val="Verdana"/>
      <family val="2"/>
      <charset val="204"/>
    </font>
    <font>
      <b/>
      <i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00">
    <xf numFmtId="0" fontId="0" fillId="0" borderId="0"/>
    <xf numFmtId="0" fontId="16" fillId="0" borderId="0">
      <alignment horizontal="left"/>
    </xf>
    <xf numFmtId="0" fontId="16" fillId="0" borderId="0">
      <alignment horizontal="left"/>
    </xf>
    <xf numFmtId="0" fontId="10" fillId="0" borderId="0"/>
    <xf numFmtId="0" fontId="10" fillId="0" borderId="0"/>
    <xf numFmtId="0" fontId="16" fillId="0" borderId="0">
      <alignment horizontal="left"/>
    </xf>
    <xf numFmtId="49" fontId="7" fillId="0" borderId="1">
      <alignment horizontal="center" shrinkToFit="1"/>
    </xf>
    <xf numFmtId="0" fontId="7" fillId="0" borderId="2">
      <alignment horizontal="center" shrinkToFit="1"/>
    </xf>
    <xf numFmtId="0" fontId="7" fillId="0" borderId="3">
      <alignment horizontal="center" shrinkToFit="1"/>
    </xf>
    <xf numFmtId="0" fontId="7" fillId="2" borderId="4"/>
    <xf numFmtId="49" fontId="7" fillId="0" borderId="5">
      <alignment horizontal="center" shrinkToFit="1"/>
    </xf>
    <xf numFmtId="49" fontId="7" fillId="0" borderId="0">
      <alignment horizontal="center"/>
    </xf>
    <xf numFmtId="49" fontId="7" fillId="0" borderId="2">
      <alignment horizontal="center" shrinkToFit="1"/>
    </xf>
    <xf numFmtId="49" fontId="7" fillId="0" borderId="6">
      <alignment horizontal="center" shrinkToFit="1"/>
    </xf>
    <xf numFmtId="49" fontId="7" fillId="0" borderId="7">
      <alignment horizontal="center" vertical="center" wrapText="1"/>
    </xf>
    <xf numFmtId="4" fontId="7" fillId="0" borderId="5">
      <alignment horizontal="right" shrinkToFit="1"/>
    </xf>
    <xf numFmtId="49" fontId="7" fillId="0" borderId="5">
      <alignment horizontal="center"/>
    </xf>
    <xf numFmtId="49" fontId="7" fillId="0" borderId="2">
      <alignment horizontal="center"/>
    </xf>
    <xf numFmtId="4" fontId="7" fillId="0" borderId="6">
      <alignment horizontal="right" shrinkToFit="1"/>
    </xf>
    <xf numFmtId="49" fontId="7" fillId="0" borderId="8">
      <alignment horizontal="center" vertical="center"/>
    </xf>
    <xf numFmtId="49" fontId="7" fillId="0" borderId="0">
      <alignment horizontal="right"/>
    </xf>
    <xf numFmtId="49" fontId="7" fillId="0" borderId="57">
      <alignment horizontal="center" vertical="center" wrapText="1"/>
    </xf>
    <xf numFmtId="0" fontId="7" fillId="0" borderId="9">
      <alignment horizontal="center" vertical="center"/>
    </xf>
    <xf numFmtId="4" fontId="7" fillId="0" borderId="10">
      <alignment horizontal="right" shrinkToFit="1"/>
    </xf>
    <xf numFmtId="49" fontId="7" fillId="0" borderId="11">
      <alignment horizontal="center"/>
    </xf>
    <xf numFmtId="49" fontId="7" fillId="0" borderId="12">
      <alignment horizontal="center"/>
    </xf>
    <xf numFmtId="4" fontId="7" fillId="0" borderId="13">
      <alignment horizontal="right" shrinkToFit="1"/>
    </xf>
    <xf numFmtId="0" fontId="7" fillId="0" borderId="14">
      <alignment horizontal="left" wrapText="1" indent="1"/>
    </xf>
    <xf numFmtId="0" fontId="7" fillId="0" borderId="15">
      <alignment horizontal="left" wrapText="1" indent="2"/>
    </xf>
    <xf numFmtId="0" fontId="7" fillId="0" borderId="14">
      <alignment horizontal="left"/>
    </xf>
    <xf numFmtId="0" fontId="7" fillId="0" borderId="16">
      <alignment horizontal="left" wrapText="1" indent="2"/>
    </xf>
    <xf numFmtId="0" fontId="10" fillId="0" borderId="0">
      <alignment horizontal="left"/>
    </xf>
    <xf numFmtId="49" fontId="7" fillId="0" borderId="0">
      <alignment horizontal="left"/>
    </xf>
    <xf numFmtId="0" fontId="6" fillId="0" borderId="0">
      <alignment horizontal="center"/>
    </xf>
    <xf numFmtId="0" fontId="6" fillId="0" borderId="0"/>
    <xf numFmtId="0" fontId="6" fillId="0" borderId="0">
      <alignment horizontal="left"/>
    </xf>
    <xf numFmtId="0" fontId="7" fillId="0" borderId="0">
      <alignment horizontal="center" wrapText="1"/>
    </xf>
    <xf numFmtId="49" fontId="7" fillId="0" borderId="1">
      <alignment horizontal="left" shrinkToFit="1"/>
    </xf>
    <xf numFmtId="0" fontId="5" fillId="0" borderId="58"/>
    <xf numFmtId="0" fontId="6" fillId="0" borderId="59">
      <alignment horizontal="center"/>
    </xf>
    <xf numFmtId="0" fontId="10" fillId="0" borderId="0">
      <alignment horizontal="center"/>
    </xf>
    <xf numFmtId="0" fontId="7" fillId="0" borderId="17">
      <alignment horizontal="center" wrapText="1"/>
    </xf>
    <xf numFmtId="0" fontId="6" fillId="0" borderId="18">
      <alignment horizontal="center"/>
    </xf>
    <xf numFmtId="0" fontId="7" fillId="0" borderId="17">
      <alignment horizontal="center"/>
    </xf>
    <xf numFmtId="0" fontId="7" fillId="0" borderId="0">
      <alignment vertical="top" shrinkToFit="1"/>
    </xf>
    <xf numFmtId="0" fontId="7" fillId="0" borderId="0">
      <alignment horizontal="left" shrinkToFit="1"/>
    </xf>
    <xf numFmtId="0" fontId="8" fillId="0" borderId="0">
      <alignment horizontal="left"/>
    </xf>
    <xf numFmtId="49" fontId="7" fillId="0" borderId="0">
      <alignment horizontal="center" shrinkToFit="1"/>
    </xf>
    <xf numFmtId="49" fontId="7" fillId="0" borderId="0">
      <alignment horizontal="center" vertical="top" shrinkToFit="1"/>
    </xf>
    <xf numFmtId="0" fontId="7" fillId="0" borderId="0">
      <alignment shrinkToFit="1"/>
    </xf>
    <xf numFmtId="49" fontId="11" fillId="0" borderId="0"/>
    <xf numFmtId="49" fontId="7" fillId="0" borderId="19">
      <alignment horizontal="center"/>
    </xf>
    <xf numFmtId="49" fontId="7" fillId="0" borderId="10">
      <alignment horizontal="center"/>
    </xf>
    <xf numFmtId="0" fontId="7" fillId="0" borderId="60"/>
    <xf numFmtId="0" fontId="7" fillId="0" borderId="20"/>
    <xf numFmtId="0" fontId="7" fillId="0" borderId="21"/>
    <xf numFmtId="0" fontId="9" fillId="0" borderId="0">
      <alignment horizontal="center"/>
    </xf>
    <xf numFmtId="0" fontId="13" fillId="0" borderId="17"/>
    <xf numFmtId="0" fontId="9" fillId="0" borderId="22">
      <alignment horizontal="center" vertical="center" textRotation="90" wrapText="1"/>
    </xf>
    <xf numFmtId="0" fontId="13" fillId="0" borderId="23">
      <alignment textRotation="90"/>
    </xf>
    <xf numFmtId="0" fontId="13" fillId="0" borderId="23"/>
    <xf numFmtId="0" fontId="9" fillId="0" borderId="22">
      <alignment horizontal="center" vertical="center" textRotation="90"/>
    </xf>
    <xf numFmtId="0" fontId="13" fillId="0" borderId="0"/>
    <xf numFmtId="0" fontId="13" fillId="0" borderId="7">
      <alignment horizontal="center" vertical="center" wrapText="1"/>
    </xf>
    <xf numFmtId="49" fontId="13" fillId="0" borderId="7">
      <alignment horizontal="center" vertical="center" wrapText="1"/>
    </xf>
    <xf numFmtId="0" fontId="9" fillId="0" borderId="24"/>
    <xf numFmtId="49" fontId="12" fillId="0" borderId="25">
      <alignment horizontal="left" vertical="center" wrapText="1"/>
    </xf>
    <xf numFmtId="49" fontId="13" fillId="0" borderId="26">
      <alignment horizontal="left" vertical="center" wrapText="1" indent="2"/>
    </xf>
    <xf numFmtId="49" fontId="13" fillId="0" borderId="16">
      <alignment horizontal="left" vertical="center" wrapText="1" indent="3"/>
    </xf>
    <xf numFmtId="49" fontId="13" fillId="0" borderId="25">
      <alignment horizontal="left" vertical="center" wrapText="1" indent="3"/>
    </xf>
    <xf numFmtId="49" fontId="13" fillId="0" borderId="27">
      <alignment horizontal="left" vertical="center" wrapText="1" indent="3"/>
    </xf>
    <xf numFmtId="0" fontId="12" fillId="0" borderId="24">
      <alignment horizontal="left" vertical="center" wrapText="1"/>
    </xf>
    <xf numFmtId="49" fontId="13" fillId="0" borderId="18">
      <alignment horizontal="left" vertical="center" wrapText="1" indent="3"/>
    </xf>
    <xf numFmtId="49" fontId="13" fillId="0" borderId="17">
      <alignment horizontal="left" vertical="center" wrapText="1" indent="3"/>
    </xf>
    <xf numFmtId="49" fontId="12" fillId="0" borderId="24">
      <alignment horizontal="left" vertical="center" wrapText="1"/>
    </xf>
    <xf numFmtId="49" fontId="13" fillId="0" borderId="28">
      <alignment horizontal="center" vertical="center" wrapText="1"/>
    </xf>
    <xf numFmtId="49" fontId="9" fillId="0" borderId="29">
      <alignment horizontal="center"/>
    </xf>
    <xf numFmtId="49" fontId="9" fillId="0" borderId="30">
      <alignment horizontal="center" vertical="center" wrapText="1"/>
    </xf>
    <xf numFmtId="49" fontId="13" fillId="0" borderId="31">
      <alignment horizontal="center" vertical="center" wrapText="1"/>
    </xf>
    <xf numFmtId="49" fontId="13" fillId="0" borderId="1">
      <alignment horizontal="center" vertical="center" wrapText="1"/>
    </xf>
    <xf numFmtId="49" fontId="13" fillId="0" borderId="30">
      <alignment horizontal="center" vertical="center" wrapText="1"/>
    </xf>
    <xf numFmtId="49" fontId="13" fillId="0" borderId="32">
      <alignment horizontal="center" vertical="center" wrapText="1"/>
    </xf>
    <xf numFmtId="49" fontId="13" fillId="0" borderId="4">
      <alignment horizontal="center" vertical="center" wrapText="1"/>
    </xf>
    <xf numFmtId="49" fontId="13" fillId="0" borderId="17">
      <alignment horizontal="center" vertical="center" wrapText="1"/>
    </xf>
    <xf numFmtId="49" fontId="9" fillId="0" borderId="29">
      <alignment horizontal="center" vertical="center" wrapText="1"/>
    </xf>
    <xf numFmtId="0" fontId="9" fillId="0" borderId="7">
      <alignment horizontal="center" vertical="center"/>
    </xf>
    <xf numFmtId="4" fontId="13" fillId="0" borderId="33">
      <alignment horizontal="right" shrinkToFit="1"/>
    </xf>
    <xf numFmtId="4" fontId="13" fillId="0" borderId="7">
      <alignment horizontal="right" shrinkToFit="1"/>
    </xf>
    <xf numFmtId="0" fontId="13" fillId="0" borderId="34"/>
    <xf numFmtId="4" fontId="13" fillId="0" borderId="5">
      <alignment horizontal="right" shrinkToFit="1"/>
    </xf>
    <xf numFmtId="4" fontId="13" fillId="0" borderId="28">
      <alignment horizontal="right" shrinkToFit="1"/>
    </xf>
    <xf numFmtId="4" fontId="13" fillId="0" borderId="4">
      <alignment horizontal="right" shrinkToFit="1"/>
    </xf>
    <xf numFmtId="0" fontId="13" fillId="0" borderId="7">
      <alignment horizontal="center" vertical="center" wrapText="1"/>
    </xf>
    <xf numFmtId="0" fontId="13" fillId="0" borderId="4"/>
    <xf numFmtId="0" fontId="13" fillId="0" borderId="0">
      <alignment horizontal="right"/>
    </xf>
    <xf numFmtId="0" fontId="9" fillId="0" borderId="8">
      <alignment horizontal="center" vertical="center"/>
    </xf>
    <xf numFmtId="49" fontId="13" fillId="0" borderId="35">
      <alignment horizontal="center" vertical="center" wrapText="1"/>
    </xf>
    <xf numFmtId="4" fontId="13" fillId="0" borderId="36">
      <alignment horizontal="right" shrinkToFit="1"/>
    </xf>
    <xf numFmtId="4" fontId="13" fillId="0" borderId="37">
      <alignment horizontal="right" shrinkToFit="1"/>
    </xf>
    <xf numFmtId="0" fontId="13" fillId="0" borderId="19"/>
    <xf numFmtId="4" fontId="13" fillId="0" borderId="10">
      <alignment horizontal="right" shrinkToFit="1"/>
    </xf>
    <xf numFmtId="4" fontId="13" fillId="0" borderId="38">
      <alignment horizontal="right" shrinkToFit="1"/>
    </xf>
    <xf numFmtId="0" fontId="13" fillId="0" borderId="17">
      <alignment horizontal="right"/>
    </xf>
    <xf numFmtId="4" fontId="13" fillId="0" borderId="21">
      <alignment horizontal="right" shrinkToFit="1"/>
    </xf>
    <xf numFmtId="0" fontId="13" fillId="0" borderId="21"/>
    <xf numFmtId="0" fontId="7" fillId="2" borderId="0"/>
    <xf numFmtId="0" fontId="11" fillId="0" borderId="0"/>
    <xf numFmtId="0" fontId="7" fillId="0" borderId="0">
      <alignment horizontal="left"/>
    </xf>
    <xf numFmtId="0" fontId="7" fillId="0" borderId="0"/>
    <xf numFmtId="0" fontId="11" fillId="0" borderId="0">
      <alignment horizontal="center"/>
    </xf>
    <xf numFmtId="0" fontId="7" fillId="2" borderId="17"/>
    <xf numFmtId="0" fontId="7" fillId="0" borderId="22">
      <alignment horizontal="center" vertical="center" wrapText="1"/>
    </xf>
    <xf numFmtId="0" fontId="7" fillId="0" borderId="22">
      <alignment horizontal="center" vertical="center"/>
    </xf>
    <xf numFmtId="0" fontId="7" fillId="2" borderId="23"/>
    <xf numFmtId="0" fontId="7" fillId="0" borderId="39">
      <alignment horizontal="left" wrapText="1"/>
    </xf>
    <xf numFmtId="0" fontId="7" fillId="0" borderId="15">
      <alignment horizontal="left" wrapText="1" indent="1"/>
    </xf>
    <xf numFmtId="0" fontId="7" fillId="0" borderId="24">
      <alignment horizontal="left" wrapText="1" indent="1"/>
    </xf>
    <xf numFmtId="0" fontId="7" fillId="2" borderId="40"/>
    <xf numFmtId="49" fontId="7" fillId="0" borderId="0"/>
    <xf numFmtId="0" fontId="5" fillId="0" borderId="0"/>
    <xf numFmtId="0" fontId="11" fillId="0" borderId="0">
      <alignment horizontal="center" wrapText="1"/>
    </xf>
    <xf numFmtId="0" fontId="7" fillId="0" borderId="0">
      <alignment horizontal="center" vertical="top"/>
    </xf>
    <xf numFmtId="0" fontId="7" fillId="0" borderId="0">
      <alignment horizontal="left"/>
    </xf>
    <xf numFmtId="0" fontId="7" fillId="0" borderId="7">
      <alignment horizontal="center" vertical="center" wrapText="1"/>
    </xf>
    <xf numFmtId="0" fontId="7" fillId="0" borderId="28">
      <alignment horizontal="center" vertical="center"/>
    </xf>
    <xf numFmtId="0" fontId="7" fillId="2" borderId="41"/>
    <xf numFmtId="49" fontId="7" fillId="0" borderId="29">
      <alignment horizontal="center" wrapText="1"/>
    </xf>
    <xf numFmtId="49" fontId="7" fillId="0" borderId="31">
      <alignment horizontal="center" wrapText="1"/>
    </xf>
    <xf numFmtId="49" fontId="7" fillId="0" borderId="30">
      <alignment horizontal="center" shrinkToFit="1"/>
    </xf>
    <xf numFmtId="0" fontId="7" fillId="2" borderId="18"/>
    <xf numFmtId="0" fontId="11" fillId="0" borderId="0">
      <alignment horizontal="center" wrapText="1"/>
    </xf>
    <xf numFmtId="0" fontId="7" fillId="0" borderId="0">
      <alignment horizontal="center"/>
    </xf>
    <xf numFmtId="0" fontId="7" fillId="0" borderId="7">
      <alignment horizontal="center" vertical="center"/>
    </xf>
    <xf numFmtId="0" fontId="7" fillId="2" borderId="42"/>
    <xf numFmtId="49" fontId="7" fillId="0" borderId="33">
      <alignment horizontal="center" shrinkToFit="1"/>
    </xf>
    <xf numFmtId="49" fontId="7" fillId="0" borderId="34">
      <alignment horizontal="center" shrinkToFit="1"/>
    </xf>
    <xf numFmtId="49" fontId="7" fillId="0" borderId="7">
      <alignment horizontal="center" shrinkToFit="1"/>
    </xf>
    <xf numFmtId="49" fontId="7" fillId="0" borderId="7">
      <alignment horizontal="center" vertical="center" wrapText="1"/>
    </xf>
    <xf numFmtId="49" fontId="7" fillId="0" borderId="7">
      <alignment horizontal="center" vertical="center" wrapText="1"/>
    </xf>
    <xf numFmtId="0" fontId="7" fillId="2" borderId="43"/>
    <xf numFmtId="4" fontId="7" fillId="0" borderId="7">
      <alignment horizontal="right" shrinkToFit="1"/>
    </xf>
    <xf numFmtId="49" fontId="7" fillId="0" borderId="34">
      <alignment horizontal="center"/>
    </xf>
    <xf numFmtId="0" fontId="7" fillId="2" borderId="2"/>
    <xf numFmtId="0" fontId="7" fillId="3" borderId="4"/>
    <xf numFmtId="0" fontId="7" fillId="0" borderId="17">
      <alignment wrapText="1"/>
    </xf>
    <xf numFmtId="0" fontId="7" fillId="0" borderId="23">
      <alignment wrapText="1"/>
    </xf>
    <xf numFmtId="49" fontId="7" fillId="0" borderId="18"/>
    <xf numFmtId="0" fontId="7" fillId="0" borderId="7">
      <alignment horizontal="center" vertical="center" wrapText="1"/>
    </xf>
    <xf numFmtId="49" fontId="7" fillId="0" borderId="57">
      <alignment horizontal="center" vertical="center"/>
    </xf>
    <xf numFmtId="49" fontId="7" fillId="0" borderId="0">
      <alignment horizontal="right"/>
    </xf>
    <xf numFmtId="0" fontId="7" fillId="0" borderId="0">
      <alignment horizontal="right"/>
    </xf>
    <xf numFmtId="0" fontId="7" fillId="0" borderId="44"/>
    <xf numFmtId="0" fontId="7" fillId="0" borderId="45"/>
    <xf numFmtId="0" fontId="7" fillId="0" borderId="40">
      <alignment horizontal="right"/>
    </xf>
    <xf numFmtId="0" fontId="11" fillId="0" borderId="46"/>
    <xf numFmtId="49" fontId="7" fillId="0" borderId="47">
      <alignment horizontal="right"/>
    </xf>
    <xf numFmtId="0" fontId="7" fillId="0" borderId="47">
      <alignment horizontal="right"/>
    </xf>
    <xf numFmtId="0" fontId="11" fillId="0" borderId="17"/>
    <xf numFmtId="0" fontId="7" fillId="0" borderId="28">
      <alignment horizontal="center"/>
    </xf>
    <xf numFmtId="49" fontId="7" fillId="0" borderId="48">
      <alignment horizontal="center"/>
    </xf>
    <xf numFmtId="14" fontId="7" fillId="0" borderId="49">
      <alignment horizontal="center"/>
    </xf>
    <xf numFmtId="0" fontId="7" fillId="0" borderId="50">
      <alignment horizontal="center"/>
    </xf>
    <xf numFmtId="49" fontId="7" fillId="0" borderId="51">
      <alignment horizontal="center"/>
    </xf>
    <xf numFmtId="49" fontId="7" fillId="0" borderId="49">
      <alignment horizontal="center"/>
    </xf>
    <xf numFmtId="0" fontId="7" fillId="0" borderId="49">
      <alignment horizontal="center"/>
    </xf>
    <xf numFmtId="49" fontId="7" fillId="0" borderId="52">
      <alignment horizontal="center"/>
    </xf>
    <xf numFmtId="49" fontId="7" fillId="0" borderId="4"/>
    <xf numFmtId="49" fontId="7" fillId="0" borderId="8">
      <alignment horizontal="center" vertical="center" wrapText="1"/>
    </xf>
    <xf numFmtId="0" fontId="7" fillId="0" borderId="61">
      <alignment horizontal="center" vertical="center"/>
    </xf>
    <xf numFmtId="4" fontId="7" fillId="0" borderId="37">
      <alignment horizontal="right" shrinkToFit="1"/>
    </xf>
    <xf numFmtId="49" fontId="7" fillId="0" borderId="53">
      <alignment horizontal="center"/>
    </xf>
    <xf numFmtId="0" fontId="5" fillId="0" borderId="54"/>
    <xf numFmtId="0" fontId="5" fillId="0" borderId="21"/>
    <xf numFmtId="0" fontId="5" fillId="0" borderId="60"/>
    <xf numFmtId="0" fontId="7" fillId="0" borderId="0">
      <alignment horizontal="left" wrapText="1"/>
    </xf>
    <xf numFmtId="0" fontId="7" fillId="0" borderId="14">
      <alignment horizontal="left" wrapText="1"/>
    </xf>
    <xf numFmtId="0" fontId="7" fillId="0" borderId="15">
      <alignment horizontal="left" wrapText="1"/>
    </xf>
    <xf numFmtId="0" fontId="7" fillId="2" borderId="55"/>
    <xf numFmtId="0" fontId="7" fillId="0" borderId="23">
      <alignment horizontal="left" wrapText="1"/>
    </xf>
    <xf numFmtId="0" fontId="11" fillId="0" borderId="56">
      <alignment horizontal="left" wrapText="1"/>
    </xf>
    <xf numFmtId="0" fontId="7" fillId="0" borderId="5">
      <alignment horizontal="left" wrapText="1" indent="1"/>
    </xf>
    <xf numFmtId="49" fontId="7" fillId="0" borderId="0">
      <alignment horizontal="center" wrapText="1"/>
    </xf>
    <xf numFmtId="49" fontId="7" fillId="0" borderId="29">
      <alignment horizontal="center" shrinkToFit="1"/>
    </xf>
    <xf numFmtId="49" fontId="7" fillId="0" borderId="31">
      <alignment horizontal="center" shrinkToFit="1"/>
    </xf>
    <xf numFmtId="9" fontId="15" fillId="0" borderId="0" applyFont="0" applyFill="0" applyBorder="0" applyAlignment="0" applyProtection="0"/>
    <xf numFmtId="0" fontId="26" fillId="0" borderId="0"/>
    <xf numFmtId="0" fontId="4" fillId="0" borderId="0"/>
    <xf numFmtId="0" fontId="26" fillId="0" borderId="0"/>
    <xf numFmtId="166" fontId="26" fillId="0" borderId="0" applyFont="0" applyFill="0" applyBorder="0" applyAlignment="0" applyProtection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56" fillId="0" borderId="0">
      <alignment horizontal="center" wrapText="1"/>
    </xf>
    <xf numFmtId="0" fontId="29" fillId="0" borderId="0"/>
    <xf numFmtId="0" fontId="29" fillId="0" borderId="58"/>
    <xf numFmtId="0" fontId="28" fillId="0" borderId="0"/>
    <xf numFmtId="0" fontId="29" fillId="0" borderId="65"/>
    <xf numFmtId="0" fontId="6" fillId="0" borderId="66">
      <alignment horizontal="center"/>
    </xf>
    <xf numFmtId="0" fontId="6" fillId="0" borderId="0">
      <alignment horizontal="left"/>
    </xf>
    <xf numFmtId="0" fontId="59" fillId="0" borderId="0">
      <alignment horizontal="center" vertical="top"/>
    </xf>
    <xf numFmtId="49" fontId="7" fillId="0" borderId="67">
      <alignment horizontal="right"/>
    </xf>
    <xf numFmtId="49" fontId="10" fillId="0" borderId="68">
      <alignment horizontal="center"/>
    </xf>
    <xf numFmtId="0" fontId="6" fillId="0" borderId="0"/>
    <xf numFmtId="0" fontId="6" fillId="0" borderId="0">
      <alignment horizontal="center"/>
    </xf>
    <xf numFmtId="0" fontId="6" fillId="0" borderId="67">
      <alignment horizontal="right"/>
    </xf>
    <xf numFmtId="14" fontId="6" fillId="0" borderId="69">
      <alignment horizontal="center"/>
    </xf>
    <xf numFmtId="49" fontId="6" fillId="0" borderId="0"/>
    <xf numFmtId="0" fontId="6" fillId="0" borderId="70">
      <alignment horizontal="center"/>
    </xf>
    <xf numFmtId="0" fontId="6" fillId="0" borderId="58">
      <alignment wrapText="1"/>
    </xf>
    <xf numFmtId="49" fontId="6" fillId="0" borderId="71">
      <alignment horizontal="center"/>
    </xf>
    <xf numFmtId="0" fontId="6" fillId="0" borderId="72">
      <alignment wrapText="1"/>
    </xf>
    <xf numFmtId="49" fontId="6" fillId="0" borderId="69">
      <alignment horizontal="center"/>
    </xf>
    <xf numFmtId="0" fontId="6" fillId="0" borderId="59">
      <alignment horizontal="left"/>
    </xf>
    <xf numFmtId="49" fontId="6" fillId="0" borderId="59"/>
    <xf numFmtId="0" fontId="6" fillId="0" borderId="69">
      <alignment horizontal="center"/>
    </xf>
    <xf numFmtId="49" fontId="6" fillId="0" borderId="73">
      <alignment horizontal="center"/>
    </xf>
    <xf numFmtId="0" fontId="5" fillId="0" borderId="0"/>
    <xf numFmtId="0" fontId="5" fillId="0" borderId="74"/>
    <xf numFmtId="0" fontId="6" fillId="0" borderId="75">
      <alignment horizontal="center" vertical="top" wrapText="1"/>
    </xf>
    <xf numFmtId="0" fontId="6" fillId="0" borderId="76">
      <alignment horizontal="center" vertical="top" wrapText="1"/>
    </xf>
    <xf numFmtId="0" fontId="30" fillId="0" borderId="0">
      <alignment horizontal="center"/>
    </xf>
    <xf numFmtId="0" fontId="6" fillId="0" borderId="75">
      <alignment horizontal="center" vertical="center"/>
    </xf>
    <xf numFmtId="0" fontId="6" fillId="0" borderId="66">
      <alignment horizontal="center" vertical="center"/>
    </xf>
    <xf numFmtId="0" fontId="6" fillId="0" borderId="76">
      <alignment horizontal="center" vertical="center"/>
    </xf>
    <xf numFmtId="0" fontId="6" fillId="0" borderId="77">
      <alignment horizontal="left" wrapText="1"/>
    </xf>
    <xf numFmtId="49" fontId="6" fillId="0" borderId="78">
      <alignment horizontal="center" wrapText="1"/>
    </xf>
    <xf numFmtId="49" fontId="6" fillId="0" borderId="79">
      <alignment horizontal="center"/>
    </xf>
    <xf numFmtId="4" fontId="6" fillId="0" borderId="76">
      <alignment horizontal="right"/>
    </xf>
    <xf numFmtId="0" fontId="6" fillId="0" borderId="80">
      <alignment horizontal="left" wrapText="1" indent="1"/>
    </xf>
    <xf numFmtId="49" fontId="6" fillId="0" borderId="81">
      <alignment horizontal="center" wrapText="1"/>
    </xf>
    <xf numFmtId="49" fontId="6" fillId="0" borderId="82">
      <alignment horizontal="center"/>
    </xf>
    <xf numFmtId="0" fontId="6" fillId="0" borderId="83">
      <alignment horizontal="left" wrapText="1" indent="2"/>
    </xf>
    <xf numFmtId="49" fontId="6" fillId="0" borderId="84">
      <alignment horizontal="center"/>
    </xf>
    <xf numFmtId="49" fontId="6" fillId="0" borderId="76">
      <alignment horizontal="center"/>
    </xf>
    <xf numFmtId="0" fontId="6" fillId="0" borderId="74"/>
    <xf numFmtId="0" fontId="6" fillId="3" borderId="74"/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49" fontId="6" fillId="0" borderId="0">
      <alignment horizontal="right"/>
    </xf>
    <xf numFmtId="0" fontId="6" fillId="0" borderId="58">
      <alignment horizontal="left"/>
    </xf>
    <xf numFmtId="49" fontId="6" fillId="0" borderId="58"/>
    <xf numFmtId="0" fontId="6" fillId="0" borderId="58"/>
    <xf numFmtId="0" fontId="6" fillId="0" borderId="85">
      <alignment horizontal="left" wrapText="1"/>
    </xf>
    <xf numFmtId="49" fontId="6" fillId="0" borderId="86">
      <alignment horizontal="center" wrapText="1"/>
    </xf>
    <xf numFmtId="4" fontId="6" fillId="0" borderId="86">
      <alignment horizontal="right"/>
    </xf>
    <xf numFmtId="49" fontId="6" fillId="0" borderId="84">
      <alignment horizontal="center" wrapText="1"/>
    </xf>
    <xf numFmtId="0" fontId="6" fillId="0" borderId="87">
      <alignment horizontal="left" wrapText="1" indent="2"/>
    </xf>
    <xf numFmtId="49" fontId="6" fillId="0" borderId="88">
      <alignment horizontal="center"/>
    </xf>
    <xf numFmtId="49" fontId="6" fillId="0" borderId="86">
      <alignment horizontal="center"/>
    </xf>
    <xf numFmtId="0" fontId="6" fillId="0" borderId="72"/>
    <xf numFmtId="0" fontId="6" fillId="0" borderId="90"/>
    <xf numFmtId="0" fontId="30" fillId="0" borderId="91">
      <alignment horizontal="left" wrapText="1"/>
    </xf>
    <xf numFmtId="0" fontId="6" fillId="0" borderId="92">
      <alignment horizontal="center" wrapText="1"/>
    </xf>
    <xf numFmtId="49" fontId="6" fillId="0" borderId="93">
      <alignment horizontal="center" wrapText="1"/>
    </xf>
    <xf numFmtId="4" fontId="6" fillId="0" borderId="93">
      <alignment horizontal="right"/>
    </xf>
    <xf numFmtId="0" fontId="6" fillId="0" borderId="0">
      <alignment horizontal="center" wrapText="1"/>
    </xf>
    <xf numFmtId="0" fontId="30" fillId="0" borderId="58"/>
    <xf numFmtId="49" fontId="6" fillId="0" borderId="58">
      <alignment horizontal="left"/>
    </xf>
    <xf numFmtId="0" fontId="6" fillId="0" borderId="80">
      <alignment horizontal="left" wrapText="1"/>
    </xf>
    <xf numFmtId="0" fontId="6" fillId="0" borderId="85">
      <alignment horizontal="left" wrapText="1" indent="1"/>
    </xf>
    <xf numFmtId="49" fontId="6" fillId="0" borderId="88">
      <alignment horizontal="center" wrapText="1"/>
    </xf>
    <xf numFmtId="0" fontId="6" fillId="0" borderId="80">
      <alignment horizontal="left" wrapText="1" indent="2"/>
    </xf>
    <xf numFmtId="49" fontId="6" fillId="0" borderId="88">
      <alignment horizontal="left" wrapText="1"/>
    </xf>
    <xf numFmtId="0" fontId="6" fillId="0" borderId="94">
      <alignment horizontal="left" wrapText="1" indent="2"/>
    </xf>
    <xf numFmtId="49" fontId="6" fillId="0" borderId="88">
      <alignment horizontal="center" shrinkToFit="1"/>
    </xf>
    <xf numFmtId="49" fontId="6" fillId="0" borderId="86">
      <alignment horizontal="center" shrinkToFit="1"/>
    </xf>
    <xf numFmtId="49" fontId="6" fillId="0" borderId="58">
      <alignment horizontal="center"/>
    </xf>
    <xf numFmtId="0" fontId="6" fillId="0" borderId="58">
      <alignment horizontal="center"/>
    </xf>
    <xf numFmtId="49" fontId="6" fillId="0" borderId="0">
      <alignment horizontal="left"/>
    </xf>
    <xf numFmtId="0" fontId="6" fillId="0" borderId="59">
      <alignment horizontal="center"/>
    </xf>
    <xf numFmtId="49" fontId="6" fillId="0" borderId="59">
      <alignment horizontal="center"/>
    </xf>
    <xf numFmtId="0" fontId="6" fillId="0" borderId="0">
      <alignment horizontal="center"/>
    </xf>
    <xf numFmtId="49" fontId="30" fillId="0" borderId="0"/>
    <xf numFmtId="49" fontId="6" fillId="0" borderId="58"/>
  </cellStyleXfs>
  <cellXfs count="326">
    <xf numFmtId="0" fontId="0" fillId="0" borderId="0" xfId="0"/>
    <xf numFmtId="49" fontId="7" fillId="0" borderId="0" xfId="118" applyNumberFormat="1" applyProtection="1"/>
    <xf numFmtId="0" fontId="7" fillId="0" borderId="0" xfId="108" applyNumberFormat="1" applyProtection="1"/>
    <xf numFmtId="0" fontId="0" fillId="0" borderId="0" xfId="0" applyProtection="1">
      <protection locked="0"/>
    </xf>
    <xf numFmtId="0" fontId="7" fillId="0" borderId="22" xfId="111" applyNumberFormat="1" applyProtection="1">
      <alignment horizontal="center" vertical="center" wrapText="1"/>
    </xf>
    <xf numFmtId="0" fontId="7" fillId="0" borderId="7" xfId="123" applyNumberFormat="1" applyBorder="1" applyProtection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3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4" fontId="20" fillId="0" borderId="7" xfId="0" applyNumberFormat="1" applyFont="1" applyBorder="1" applyAlignment="1">
      <alignment horizontal="right" vertical="top" wrapText="1"/>
    </xf>
    <xf numFmtId="4" fontId="23" fillId="0" borderId="7" xfId="0" applyNumberFormat="1" applyFont="1" applyBorder="1" applyAlignment="1">
      <alignment horizontal="center" vertical="top" wrapText="1"/>
    </xf>
    <xf numFmtId="0" fontId="20" fillId="0" borderId="7" xfId="0" applyFont="1" applyBorder="1" applyAlignment="1">
      <alignment vertical="top" wrapText="1"/>
    </xf>
    <xf numFmtId="0" fontId="22" fillId="4" borderId="7" xfId="0" applyFont="1" applyFill="1" applyBorder="1" applyAlignment="1">
      <alignment horizontal="center" vertical="top" wrapText="1"/>
    </xf>
    <xf numFmtId="4" fontId="22" fillId="4" borderId="7" xfId="0" applyNumberFormat="1" applyFont="1" applyFill="1" applyBorder="1" applyAlignment="1">
      <alignment horizontal="right" wrapText="1"/>
    </xf>
    <xf numFmtId="4" fontId="22" fillId="4" borderId="7" xfId="0" applyNumberFormat="1" applyFont="1" applyFill="1" applyBorder="1" applyAlignment="1">
      <alignment horizontal="center" wrapText="1"/>
    </xf>
    <xf numFmtId="0" fontId="22" fillId="4" borderId="7" xfId="0" applyFont="1" applyFill="1" applyBorder="1" applyAlignment="1">
      <alignment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106" applyNumberFormat="1" applyFill="1" applyProtection="1"/>
    <xf numFmtId="0" fontId="5" fillId="0" borderId="0" xfId="119" applyNumberFormat="1" applyFill="1" applyProtection="1"/>
    <xf numFmtId="0" fontId="11" fillId="0" borderId="0" xfId="130" applyNumberFormat="1" applyFill="1" applyProtection="1">
      <alignment horizontal="center" wrapText="1"/>
    </xf>
    <xf numFmtId="0" fontId="0" fillId="0" borderId="0" xfId="0" applyFill="1" applyProtection="1">
      <protection locked="0"/>
    </xf>
    <xf numFmtId="0" fontId="7" fillId="0" borderId="28" xfId="158" applyNumberFormat="1" applyFill="1" applyProtection="1">
      <alignment horizontal="center"/>
    </xf>
    <xf numFmtId="0" fontId="7" fillId="0" borderId="0" xfId="107" applyNumberFormat="1" applyFill="1" applyProtection="1">
      <alignment horizontal="left"/>
    </xf>
    <xf numFmtId="0" fontId="7" fillId="0" borderId="0" xfId="121" applyNumberFormat="1" applyFill="1" applyProtection="1">
      <alignment horizontal="center" vertical="top"/>
    </xf>
    <xf numFmtId="49" fontId="7" fillId="0" borderId="48" xfId="159" applyNumberFormat="1" applyFill="1" applyProtection="1">
      <alignment horizontal="center"/>
    </xf>
    <xf numFmtId="0" fontId="7" fillId="0" borderId="0" xfId="108" applyNumberFormat="1" applyFill="1" applyProtection="1"/>
    <xf numFmtId="14" fontId="7" fillId="0" borderId="49" xfId="160" applyNumberFormat="1" applyFill="1" applyProtection="1">
      <alignment horizontal="center"/>
    </xf>
    <xf numFmtId="49" fontId="7" fillId="0" borderId="0" xfId="118" applyNumberFormat="1" applyFill="1" applyProtection="1"/>
    <xf numFmtId="0" fontId="7" fillId="0" borderId="50" xfId="161" applyNumberFormat="1" applyFill="1" applyProtection="1">
      <alignment horizontal="center"/>
    </xf>
    <xf numFmtId="0" fontId="7" fillId="0" borderId="0" xfId="122" applyNumberFormat="1" applyFill="1" applyProtection="1">
      <alignment horizontal="left"/>
    </xf>
    <xf numFmtId="0" fontId="19" fillId="0" borderId="0" xfId="172" applyNumberFormat="1" applyFont="1" applyFill="1" applyBorder="1" applyProtection="1"/>
    <xf numFmtId="0" fontId="7" fillId="0" borderId="17" xfId="144" applyNumberFormat="1" applyFill="1">
      <alignment wrapText="1"/>
    </xf>
    <xf numFmtId="49" fontId="7" fillId="0" borderId="51" xfId="162" applyNumberFormat="1" applyFill="1" applyBorder="1" applyProtection="1">
      <alignment horizontal="center"/>
    </xf>
    <xf numFmtId="0" fontId="7" fillId="0" borderId="23" xfId="145" applyNumberFormat="1" applyFill="1">
      <alignment wrapText="1"/>
    </xf>
    <xf numFmtId="49" fontId="7" fillId="0" borderId="49" xfId="163" applyNumberFormat="1" applyFill="1" applyProtection="1">
      <alignment horizontal="center"/>
    </xf>
    <xf numFmtId="49" fontId="7" fillId="0" borderId="18" xfId="146" applyNumberFormat="1" applyFill="1" applyProtection="1"/>
    <xf numFmtId="0" fontId="7" fillId="0" borderId="49" xfId="164" applyNumberFormat="1" applyFill="1" applyProtection="1">
      <alignment horizontal="center"/>
    </xf>
    <xf numFmtId="0" fontId="7" fillId="0" borderId="0" xfId="122" applyNumberFormat="1" applyFill="1">
      <alignment horizontal="left"/>
    </xf>
    <xf numFmtId="49" fontId="7" fillId="0" borderId="52" xfId="165" applyNumberFormat="1" applyFill="1" applyProtection="1">
      <alignment horizontal="center"/>
    </xf>
    <xf numFmtId="0" fontId="7" fillId="0" borderId="22" xfId="111" applyNumberFormat="1" applyFill="1" applyProtection="1">
      <alignment horizontal="center" vertical="center" wrapText="1"/>
    </xf>
    <xf numFmtId="0" fontId="7" fillId="0" borderId="7" xfId="123" applyNumberFormat="1" applyFill="1" applyBorder="1" applyProtection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9" fontId="10" fillId="0" borderId="0" xfId="31" applyNumberFormat="1" applyFill="1" applyBorder="1" applyProtection="1">
      <alignment horizontal="left"/>
    </xf>
    <xf numFmtId="0" fontId="11" fillId="0" borderId="0" xfId="109" applyNumberFormat="1" applyFill="1" applyBorder="1" applyAlignment="1" applyProtection="1"/>
    <xf numFmtId="49" fontId="7" fillId="0" borderId="0" xfId="135" applyNumberFormat="1" applyFill="1" applyBorder="1" applyAlignment="1" applyProtection="1"/>
    <xf numFmtId="164" fontId="11" fillId="0" borderId="0" xfId="130" applyNumberFormat="1" applyFill="1" applyProtection="1">
      <alignment horizontal="center" wrapText="1"/>
    </xf>
    <xf numFmtId="164" fontId="11" fillId="0" borderId="0" xfId="106" applyNumberFormat="1" applyFill="1" applyProtection="1"/>
    <xf numFmtId="164" fontId="11" fillId="0" borderId="46" xfId="154" applyNumberFormat="1" applyFill="1" applyProtection="1"/>
    <xf numFmtId="164" fontId="7" fillId="0" borderId="0" xfId="121" applyNumberFormat="1" applyFill="1" applyProtection="1">
      <alignment horizontal="center" vertical="top"/>
    </xf>
    <xf numFmtId="164" fontId="7" fillId="0" borderId="47" xfId="155" applyNumberFormat="1" applyFill="1" applyProtection="1">
      <alignment horizontal="right"/>
    </xf>
    <xf numFmtId="164" fontId="7" fillId="0" borderId="47" xfId="156" applyNumberFormat="1" applyFill="1" applyProtection="1">
      <alignment horizontal="right"/>
    </xf>
    <xf numFmtId="164" fontId="7" fillId="0" borderId="0" xfId="118" applyNumberFormat="1" applyFill="1" applyProtection="1"/>
    <xf numFmtId="164" fontId="7" fillId="0" borderId="17" xfId="144" applyNumberFormat="1" applyFill="1">
      <alignment wrapText="1"/>
    </xf>
    <xf numFmtId="164" fontId="7" fillId="0" borderId="23" xfId="145" applyNumberFormat="1" applyFill="1">
      <alignment wrapText="1"/>
    </xf>
    <xf numFmtId="164" fontId="7" fillId="0" borderId="18" xfId="146" applyNumberFormat="1" applyFill="1" applyProtection="1"/>
    <xf numFmtId="0" fontId="4" fillId="0" borderId="0" xfId="186"/>
    <xf numFmtId="0" fontId="10" fillId="0" borderId="0" xfId="187" applyFont="1" applyFill="1"/>
    <xf numFmtId="49" fontId="10" fillId="0" borderId="0" xfId="187" applyNumberFormat="1" applyFont="1" applyFill="1"/>
    <xf numFmtId="0" fontId="10" fillId="0" borderId="0" xfId="187" applyNumberFormat="1" applyFont="1" applyAlignment="1">
      <alignment horizontal="center"/>
    </xf>
    <xf numFmtId="0" fontId="6" fillId="0" borderId="62" xfId="187" applyFont="1" applyFill="1" applyBorder="1" applyAlignment="1">
      <alignment horizontal="center" vertical="top" wrapText="1"/>
    </xf>
    <xf numFmtId="49" fontId="6" fillId="0" borderId="62" xfId="187" applyNumberFormat="1" applyFont="1" applyFill="1" applyBorder="1" applyAlignment="1">
      <alignment horizontal="center" vertical="top" wrapText="1"/>
    </xf>
    <xf numFmtId="0" fontId="6" fillId="0" borderId="62" xfId="187" applyNumberFormat="1" applyFont="1" applyFill="1" applyBorder="1" applyAlignment="1">
      <alignment horizontal="center" vertical="top" wrapText="1"/>
    </xf>
    <xf numFmtId="0" fontId="28" fillId="5" borderId="7" xfId="187" applyFont="1" applyFill="1" applyBorder="1" applyAlignment="1">
      <alignment horizontal="left" vertical="top" wrapText="1"/>
    </xf>
    <xf numFmtId="49" fontId="28" fillId="5" borderId="7" xfId="187" applyNumberFormat="1" applyFont="1" applyFill="1" applyBorder="1" applyAlignment="1">
      <alignment horizontal="center" vertical="top" wrapText="1"/>
    </xf>
    <xf numFmtId="0" fontId="28" fillId="5" borderId="7" xfId="187" applyNumberFormat="1" applyFont="1" applyFill="1" applyBorder="1" applyAlignment="1"/>
    <xf numFmtId="0" fontId="28" fillId="6" borderId="5" xfId="187" applyFont="1" applyFill="1" applyBorder="1" applyAlignment="1">
      <alignment vertical="center" wrapText="1"/>
    </xf>
    <xf numFmtId="49" fontId="28" fillId="6" borderId="5" xfId="187" applyNumberFormat="1" applyFont="1" applyFill="1" applyBorder="1" applyAlignment="1">
      <alignment horizontal="center" wrapText="1"/>
    </xf>
    <xf numFmtId="0" fontId="28" fillId="6" borderId="5" xfId="187" applyNumberFormat="1" applyFont="1" applyFill="1" applyBorder="1" applyAlignment="1"/>
    <xf numFmtId="0" fontId="29" fillId="6" borderId="7" xfId="187" applyFont="1" applyFill="1" applyBorder="1" applyAlignment="1">
      <alignment vertical="center" wrapText="1"/>
    </xf>
    <xf numFmtId="49" fontId="28" fillId="6" borderId="7" xfId="187" applyNumberFormat="1" applyFont="1" applyFill="1" applyBorder="1" applyAlignment="1">
      <alignment horizontal="center" wrapText="1"/>
    </xf>
    <xf numFmtId="49" fontId="30" fillId="6" borderId="7" xfId="187" applyNumberFormat="1" applyFont="1" applyFill="1" applyBorder="1" applyAlignment="1">
      <alignment horizontal="center"/>
    </xf>
    <xf numFmtId="0" fontId="28" fillId="6" borderId="7" xfId="187" applyNumberFormat="1" applyFont="1" applyFill="1" applyBorder="1" applyAlignment="1"/>
    <xf numFmtId="0" fontId="10" fillId="6" borderId="7" xfId="187" applyFont="1" applyFill="1" applyBorder="1" applyAlignment="1">
      <alignment vertical="center" wrapText="1"/>
    </xf>
    <xf numFmtId="0" fontId="28" fillId="7" borderId="7" xfId="187" applyFont="1" applyFill="1" applyBorder="1" applyAlignment="1">
      <alignment vertical="top" wrapText="1"/>
    </xf>
    <xf numFmtId="49" fontId="28" fillId="7" borderId="7" xfId="187" applyNumberFormat="1" applyFont="1" applyFill="1" applyBorder="1" applyAlignment="1">
      <alignment horizontal="center" wrapText="1"/>
    </xf>
    <xf numFmtId="0" fontId="28" fillId="7" borderId="7" xfId="187" applyNumberFormat="1" applyFont="1" applyFill="1" applyBorder="1" applyAlignment="1"/>
    <xf numFmtId="0" fontId="29" fillId="7" borderId="7" xfId="187" applyFont="1" applyFill="1" applyBorder="1" applyAlignment="1">
      <alignment vertical="center" wrapText="1"/>
    </xf>
    <xf numFmtId="49" fontId="30" fillId="7" borderId="7" xfId="187" applyNumberFormat="1" applyFont="1" applyFill="1" applyBorder="1" applyAlignment="1">
      <alignment horizontal="center"/>
    </xf>
    <xf numFmtId="0" fontId="10" fillId="7" borderId="7" xfId="187" applyFont="1" applyFill="1" applyBorder="1" applyAlignment="1">
      <alignment vertical="center" wrapText="1"/>
    </xf>
    <xf numFmtId="0" fontId="28" fillId="8" borderId="7" xfId="187" applyFont="1" applyFill="1" applyBorder="1" applyAlignment="1">
      <alignment vertical="top" wrapText="1"/>
    </xf>
    <xf numFmtId="49" fontId="28" fillId="8" borderId="7" xfId="187" applyNumberFormat="1" applyFont="1" applyFill="1" applyBorder="1" applyAlignment="1">
      <alignment horizontal="center" wrapText="1"/>
    </xf>
    <xf numFmtId="0" fontId="28" fillId="8" borderId="7" xfId="187" applyNumberFormat="1" applyFont="1" applyFill="1" applyBorder="1" applyAlignment="1"/>
    <xf numFmtId="0" fontId="29" fillId="8" borderId="7" xfId="187" applyFont="1" applyFill="1" applyBorder="1" applyAlignment="1">
      <alignment vertical="center" wrapText="1"/>
    </xf>
    <xf numFmtId="49" fontId="30" fillId="8" borderId="7" xfId="187" applyNumberFormat="1" applyFont="1" applyFill="1" applyBorder="1" applyAlignment="1">
      <alignment horizontal="center"/>
    </xf>
    <xf numFmtId="0" fontId="10" fillId="8" borderId="7" xfId="187" applyFont="1" applyFill="1" applyBorder="1" applyAlignment="1">
      <alignment vertical="center" wrapText="1"/>
    </xf>
    <xf numFmtId="0" fontId="28" fillId="9" borderId="7" xfId="187" applyFont="1" applyFill="1" applyBorder="1" applyAlignment="1">
      <alignment vertical="top" wrapText="1"/>
    </xf>
    <xf numFmtId="49" fontId="28" fillId="9" borderId="7" xfId="187" applyNumberFormat="1" applyFont="1" applyFill="1" applyBorder="1" applyAlignment="1">
      <alignment horizontal="center" wrapText="1"/>
    </xf>
    <xf numFmtId="0" fontId="28" fillId="9" borderId="7" xfId="187" applyNumberFormat="1" applyFont="1" applyFill="1" applyBorder="1" applyAlignment="1"/>
    <xf numFmtId="0" fontId="29" fillId="9" borderId="7" xfId="187" applyFont="1" applyFill="1" applyBorder="1" applyAlignment="1">
      <alignment vertical="center" wrapText="1"/>
    </xf>
    <xf numFmtId="49" fontId="30" fillId="9" borderId="7" xfId="187" applyNumberFormat="1" applyFont="1" applyFill="1" applyBorder="1" applyAlignment="1">
      <alignment horizontal="center"/>
    </xf>
    <xf numFmtId="0" fontId="10" fillId="9" borderId="7" xfId="187" applyFont="1" applyFill="1" applyBorder="1" applyAlignment="1">
      <alignment vertical="center" wrapText="1"/>
    </xf>
    <xf numFmtId="0" fontId="10" fillId="8" borderId="7" xfId="187" applyFont="1" applyFill="1" applyBorder="1" applyAlignment="1">
      <alignment horizontal="left" vertical="center" wrapText="1"/>
    </xf>
    <xf numFmtId="49" fontId="28" fillId="10" borderId="7" xfId="187" applyNumberFormat="1" applyFont="1" applyFill="1" applyBorder="1" applyAlignment="1">
      <alignment horizontal="center" wrapText="1"/>
    </xf>
    <xf numFmtId="0" fontId="28" fillId="10" borderId="7" xfId="187" applyNumberFormat="1" applyFont="1" applyFill="1" applyBorder="1" applyAlignment="1"/>
    <xf numFmtId="0" fontId="29" fillId="10" borderId="7" xfId="187" applyFont="1" applyFill="1" applyBorder="1" applyAlignment="1">
      <alignment vertical="center" wrapText="1"/>
    </xf>
    <xf numFmtId="49" fontId="30" fillId="10" borderId="7" xfId="187" applyNumberFormat="1" applyFont="1" applyFill="1" applyBorder="1" applyAlignment="1">
      <alignment horizontal="center"/>
    </xf>
    <xf numFmtId="0" fontId="10" fillId="10" borderId="7" xfId="187" applyFont="1" applyFill="1" applyBorder="1" applyAlignment="1">
      <alignment vertical="center" wrapText="1"/>
    </xf>
    <xf numFmtId="0" fontId="28" fillId="11" borderId="7" xfId="187" applyFont="1" applyFill="1" applyBorder="1" applyAlignment="1">
      <alignment vertical="center" wrapText="1"/>
    </xf>
    <xf numFmtId="49" fontId="28" fillId="11" borderId="7" xfId="187" applyNumberFormat="1" applyFont="1" applyFill="1" applyBorder="1" applyAlignment="1">
      <alignment horizontal="center" wrapText="1"/>
    </xf>
    <xf numFmtId="0" fontId="28" fillId="11" borderId="7" xfId="187" applyNumberFormat="1" applyFont="1" applyFill="1" applyBorder="1" applyAlignment="1"/>
    <xf numFmtId="0" fontId="29" fillId="11" borderId="7" xfId="187" applyFont="1" applyFill="1" applyBorder="1" applyAlignment="1">
      <alignment vertical="center" wrapText="1"/>
    </xf>
    <xf numFmtId="49" fontId="30" fillId="11" borderId="7" xfId="187" applyNumberFormat="1" applyFont="1" applyFill="1" applyBorder="1" applyAlignment="1">
      <alignment horizontal="center"/>
    </xf>
    <xf numFmtId="0" fontId="10" fillId="11" borderId="7" xfId="187" applyFont="1" applyFill="1" applyBorder="1" applyAlignment="1">
      <alignment vertical="top" wrapText="1"/>
    </xf>
    <xf numFmtId="0" fontId="10" fillId="11" borderId="7" xfId="187" applyFont="1" applyFill="1" applyBorder="1" applyAlignment="1">
      <alignment vertical="center" wrapText="1"/>
    </xf>
    <xf numFmtId="0" fontId="31" fillId="0" borderId="0" xfId="186" applyFont="1"/>
    <xf numFmtId="0" fontId="32" fillId="0" borderId="0" xfId="186" applyFont="1"/>
    <xf numFmtId="167" fontId="28" fillId="5" borderId="7" xfId="184" applyNumberFormat="1" applyFont="1" applyFill="1" applyBorder="1" applyAlignment="1"/>
    <xf numFmtId="167" fontId="28" fillId="6" borderId="5" xfId="184" applyNumberFormat="1" applyFont="1" applyFill="1" applyBorder="1" applyAlignment="1"/>
    <xf numFmtId="167" fontId="28" fillId="6" borderId="7" xfId="184" applyNumberFormat="1" applyFont="1" applyFill="1" applyBorder="1" applyAlignment="1"/>
    <xf numFmtId="167" fontId="28" fillId="7" borderId="7" xfId="184" applyNumberFormat="1" applyFont="1" applyFill="1" applyBorder="1" applyAlignment="1"/>
    <xf numFmtId="167" fontId="28" fillId="8" borderId="7" xfId="184" applyNumberFormat="1" applyFont="1" applyFill="1" applyBorder="1" applyAlignment="1"/>
    <xf numFmtId="167" fontId="28" fillId="9" borderId="7" xfId="184" applyNumberFormat="1" applyFont="1" applyFill="1" applyBorder="1" applyAlignment="1"/>
    <xf numFmtId="167" fontId="28" fillId="10" borderId="7" xfId="184" applyNumberFormat="1" applyFont="1" applyFill="1" applyBorder="1" applyAlignment="1"/>
    <xf numFmtId="167" fontId="28" fillId="11" borderId="7" xfId="184" applyNumberFormat="1" applyFont="1" applyFill="1" applyBorder="1" applyAlignment="1"/>
    <xf numFmtId="0" fontId="3" fillId="0" borderId="0" xfId="186" applyFont="1"/>
    <xf numFmtId="0" fontId="10" fillId="6" borderId="7" xfId="187" applyNumberFormat="1" applyFont="1" applyFill="1" applyBorder="1" applyAlignment="1"/>
    <xf numFmtId="167" fontId="10" fillId="6" borderId="7" xfId="184" applyNumberFormat="1" applyFont="1" applyFill="1" applyBorder="1" applyAlignment="1"/>
    <xf numFmtId="0" fontId="10" fillId="7" borderId="7" xfId="187" applyNumberFormat="1" applyFont="1" applyFill="1" applyBorder="1" applyAlignment="1"/>
    <xf numFmtId="167" fontId="10" fillId="7" borderId="7" xfId="184" applyNumberFormat="1" applyFont="1" applyFill="1" applyBorder="1" applyAlignment="1"/>
    <xf numFmtId="0" fontId="10" fillId="8" borderId="7" xfId="187" applyNumberFormat="1" applyFont="1" applyFill="1" applyBorder="1" applyAlignment="1"/>
    <xf numFmtId="167" fontId="10" fillId="8" borderId="7" xfId="184" applyNumberFormat="1" applyFont="1" applyFill="1" applyBorder="1" applyAlignment="1"/>
    <xf numFmtId="0" fontId="10" fillId="9" borderId="7" xfId="187" applyNumberFormat="1" applyFont="1" applyFill="1" applyBorder="1" applyAlignment="1"/>
    <xf numFmtId="167" fontId="10" fillId="9" borderId="7" xfId="184" applyNumberFormat="1" applyFont="1" applyFill="1" applyBorder="1" applyAlignment="1"/>
    <xf numFmtId="0" fontId="10" fillId="10" borderId="7" xfId="187" applyNumberFormat="1" applyFont="1" applyFill="1" applyBorder="1" applyAlignment="1"/>
    <xf numFmtId="167" fontId="10" fillId="10" borderId="7" xfId="184" applyNumberFormat="1" applyFont="1" applyFill="1" applyBorder="1" applyAlignment="1"/>
    <xf numFmtId="0" fontId="10" fillId="11" borderId="7" xfId="187" applyNumberFormat="1" applyFont="1" applyFill="1" applyBorder="1"/>
    <xf numFmtId="167" fontId="10" fillId="11" borderId="7" xfId="184" applyNumberFormat="1" applyFont="1" applyFill="1" applyBorder="1"/>
    <xf numFmtId="0" fontId="10" fillId="11" borderId="7" xfId="187" applyNumberFormat="1" applyFont="1" applyFill="1" applyBorder="1" applyAlignment="1"/>
    <xf numFmtId="167" fontId="10" fillId="11" borderId="7" xfId="184" applyNumberFormat="1" applyFont="1" applyFill="1" applyBorder="1" applyAlignment="1"/>
    <xf numFmtId="2" fontId="28" fillId="6" borderId="7" xfId="187" applyNumberFormat="1" applyFont="1" applyFill="1" applyBorder="1" applyAlignment="1"/>
    <xf numFmtId="49" fontId="40" fillId="0" borderId="0" xfId="187" applyNumberFormat="1" applyFont="1" applyFill="1" applyBorder="1" applyAlignment="1">
      <alignment horizontal="center"/>
    </xf>
    <xf numFmtId="49" fontId="6" fillId="0" borderId="0" xfId="187" applyNumberFormat="1" applyFont="1" applyFill="1" applyBorder="1" applyAlignment="1">
      <alignment horizontal="center"/>
    </xf>
    <xf numFmtId="49" fontId="41" fillId="0" borderId="0" xfId="187" applyNumberFormat="1" applyFont="1" applyFill="1" applyBorder="1" applyAlignment="1">
      <alignment horizontal="left" vertical="top" wrapText="1" indent="1"/>
    </xf>
    <xf numFmtId="49" fontId="49" fillId="0" borderId="5" xfId="187" applyNumberFormat="1" applyFont="1" applyFill="1" applyBorder="1" applyAlignment="1">
      <alignment horizontal="center" vertical="top" wrapText="1"/>
    </xf>
    <xf numFmtId="0" fontId="49" fillId="0" borderId="5" xfId="187" applyFont="1" applyFill="1" applyBorder="1" applyAlignment="1">
      <alignment horizontal="center" vertical="top" wrapText="1"/>
    </xf>
    <xf numFmtId="0" fontId="49" fillId="0" borderId="63" xfId="187" applyNumberFormat="1" applyFont="1" applyFill="1" applyBorder="1" applyAlignment="1">
      <alignment horizontal="center" vertical="top" wrapText="1"/>
    </xf>
    <xf numFmtId="0" fontId="49" fillId="0" borderId="6" xfId="187" applyNumberFormat="1" applyFont="1" applyFill="1" applyBorder="1" applyAlignment="1">
      <alignment horizontal="center" vertical="top" wrapText="1"/>
    </xf>
    <xf numFmtId="49" fontId="49" fillId="0" borderId="6" xfId="187" applyNumberFormat="1" applyFont="1" applyFill="1" applyBorder="1" applyAlignment="1">
      <alignment horizontal="center" vertical="top" wrapText="1"/>
    </xf>
    <xf numFmtId="0" fontId="49" fillId="0" borderId="6" xfId="187" applyFont="1" applyFill="1" applyBorder="1" applyAlignment="1">
      <alignment horizontal="center" vertical="center" wrapText="1"/>
    </xf>
    <xf numFmtId="0" fontId="6" fillId="0" borderId="0" xfId="108" applyNumberFormat="1" applyFont="1" applyFill="1" applyBorder="1" applyAlignment="1" applyProtection="1">
      <alignment horizontal="left"/>
    </xf>
    <xf numFmtId="0" fontId="6" fillId="0" borderId="58" xfId="29" applyNumberFormat="1" applyFont="1" applyFill="1" applyBorder="1" applyAlignment="1">
      <alignment horizontal="center"/>
    </xf>
    <xf numFmtId="0" fontId="6" fillId="0" borderId="0" xfId="109" applyNumberFormat="1" applyFont="1" applyFill="1" applyBorder="1" applyAlignment="1" applyProtection="1"/>
    <xf numFmtId="49" fontId="6" fillId="0" borderId="59" xfId="30" applyNumberFormat="1" applyFont="1" applyFill="1" applyBorder="1" applyAlignment="1">
      <alignment horizontal="center"/>
    </xf>
    <xf numFmtId="49" fontId="6" fillId="0" borderId="0" xfId="135" applyNumberFormat="1" applyFont="1" applyFill="1" applyBorder="1" applyAlignment="1" applyProtection="1"/>
    <xf numFmtId="0" fontId="6" fillId="0" borderId="0" xfId="148" applyNumberFormat="1" applyFont="1" applyFill="1" applyBorder="1" applyAlignment="1" applyProtection="1">
      <alignment horizontal="right"/>
    </xf>
    <xf numFmtId="0" fontId="0" fillId="0" borderId="17" xfId="0" applyFill="1" applyBorder="1" applyProtection="1">
      <protection locked="0"/>
    </xf>
    <xf numFmtId="0" fontId="20" fillId="0" borderId="7" xfId="0" applyFont="1" applyBorder="1" applyAlignment="1">
      <alignment horizontal="center" vertical="top" wrapText="1"/>
    </xf>
    <xf numFmtId="0" fontId="1" fillId="0" borderId="0" xfId="213" applyFill="1" applyBorder="1"/>
    <xf numFmtId="0" fontId="38" fillId="0" borderId="0" xfId="213" applyFont="1" applyFill="1" applyBorder="1"/>
    <xf numFmtId="167" fontId="39" fillId="0" borderId="0" xfId="214" applyNumberFormat="1" applyFont="1" applyFill="1" applyBorder="1" applyAlignment="1">
      <alignment horizontal="right"/>
    </xf>
    <xf numFmtId="0" fontId="1" fillId="0" borderId="0" xfId="213" applyFill="1"/>
    <xf numFmtId="0" fontId="30" fillId="0" borderId="0" xfId="216" applyNumberFormat="1" applyProtection="1"/>
    <xf numFmtId="0" fontId="1" fillId="0" borderId="0" xfId="213" applyProtection="1">
      <protection locked="0"/>
    </xf>
    <xf numFmtId="0" fontId="6" fillId="0" borderId="0" xfId="223" applyNumberFormat="1" applyProtection="1">
      <alignment horizontal="left"/>
    </xf>
    <xf numFmtId="0" fontId="6" fillId="0" borderId="0" xfId="227" applyNumberFormat="1" applyProtection="1"/>
    <xf numFmtId="49" fontId="6" fillId="0" borderId="0" xfId="231" applyNumberFormat="1" applyProtection="1"/>
    <xf numFmtId="0" fontId="5" fillId="0" borderId="0" xfId="241" applyNumberFormat="1" applyProtection="1"/>
    <xf numFmtId="4" fontId="6" fillId="0" borderId="76" xfId="252" applyNumberFormat="1" applyProtection="1">
      <alignment horizontal="right"/>
    </xf>
    <xf numFmtId="10" fontId="34" fillId="0" borderId="7" xfId="214" applyNumberFormat="1" applyFont="1" applyFill="1" applyBorder="1"/>
    <xf numFmtId="0" fontId="6" fillId="0" borderId="80" xfId="253" applyNumberFormat="1" applyProtection="1">
      <alignment horizontal="left" wrapText="1" indent="1"/>
    </xf>
    <xf numFmtId="49" fontId="6" fillId="0" borderId="81" xfId="254" applyNumberFormat="1" applyProtection="1">
      <alignment horizontal="center" wrapText="1"/>
    </xf>
    <xf numFmtId="49" fontId="6" fillId="0" borderId="82" xfId="255" applyNumberFormat="1" applyProtection="1">
      <alignment horizontal="center"/>
    </xf>
    <xf numFmtId="49" fontId="6" fillId="0" borderId="82" xfId="255" applyNumberFormat="1" applyFont="1" applyProtection="1">
      <alignment horizontal="center"/>
    </xf>
    <xf numFmtId="0" fontId="6" fillId="0" borderId="83" xfId="256" applyNumberFormat="1" applyProtection="1">
      <alignment horizontal="left" wrapText="1" indent="2"/>
    </xf>
    <xf numFmtId="49" fontId="6" fillId="0" borderId="84" xfId="257" applyNumberFormat="1" applyProtection="1">
      <alignment horizontal="center"/>
    </xf>
    <xf numFmtId="49" fontId="6" fillId="0" borderId="76" xfId="258" applyNumberFormat="1" applyProtection="1">
      <alignment horizontal="center"/>
    </xf>
    <xf numFmtId="0" fontId="6" fillId="0" borderId="74" xfId="259" applyNumberFormat="1" applyProtection="1"/>
    <xf numFmtId="0" fontId="6" fillId="3" borderId="74" xfId="260" applyNumberFormat="1" applyProtection="1"/>
    <xf numFmtId="0" fontId="6" fillId="0" borderId="0" xfId="261" applyNumberFormat="1" applyProtection="1">
      <alignment horizontal="left" wrapText="1"/>
    </xf>
    <xf numFmtId="49" fontId="6" fillId="0" borderId="0" xfId="262" applyNumberFormat="1" applyProtection="1">
      <alignment horizontal="center" wrapText="1"/>
    </xf>
    <xf numFmtId="49" fontId="6" fillId="0" borderId="0" xfId="263" applyNumberFormat="1" applyProtection="1">
      <alignment horizontal="center"/>
    </xf>
    <xf numFmtId="0" fontId="6" fillId="0" borderId="85" xfId="268" applyNumberFormat="1" applyProtection="1">
      <alignment horizontal="left" wrapText="1"/>
    </xf>
    <xf numFmtId="49" fontId="6" fillId="0" borderId="86" xfId="269" applyNumberFormat="1" applyProtection="1">
      <alignment horizontal="center" wrapText="1"/>
    </xf>
    <xf numFmtId="4" fontId="6" fillId="0" borderId="86" xfId="270" applyNumberFormat="1" applyProtection="1">
      <alignment horizontal="right"/>
    </xf>
    <xf numFmtId="49" fontId="6" fillId="0" borderId="84" xfId="271" applyNumberFormat="1" applyProtection="1">
      <alignment horizontal="center" wrapText="1"/>
    </xf>
    <xf numFmtId="0" fontId="6" fillId="0" borderId="87" xfId="272" applyNumberFormat="1" applyProtection="1">
      <alignment horizontal="left" wrapText="1" indent="2"/>
    </xf>
    <xf numFmtId="49" fontId="6" fillId="0" borderId="88" xfId="273" applyNumberFormat="1" applyProtection="1">
      <alignment horizontal="center"/>
    </xf>
    <xf numFmtId="49" fontId="6" fillId="0" borderId="86" xfId="274" applyNumberFormat="1" applyProtection="1">
      <alignment horizontal="center"/>
    </xf>
    <xf numFmtId="4" fontId="6" fillId="0" borderId="89" xfId="270" applyNumberFormat="1" applyBorder="1" applyProtection="1">
      <alignment horizontal="right"/>
    </xf>
    <xf numFmtId="10" fontId="34" fillId="0" borderId="28" xfId="214" applyNumberFormat="1" applyFont="1" applyFill="1" applyBorder="1"/>
    <xf numFmtId="0" fontId="6" fillId="0" borderId="72" xfId="275" applyNumberFormat="1" applyProtection="1"/>
    <xf numFmtId="0" fontId="6" fillId="0" borderId="90" xfId="276" applyNumberFormat="1" applyProtection="1"/>
    <xf numFmtId="0" fontId="30" fillId="0" borderId="91" xfId="277" applyNumberFormat="1" applyProtection="1">
      <alignment horizontal="left" wrapText="1"/>
    </xf>
    <xf numFmtId="0" fontId="6" fillId="0" borderId="92" xfId="278" applyNumberFormat="1" applyProtection="1">
      <alignment horizontal="center" wrapText="1"/>
    </xf>
    <xf numFmtId="49" fontId="6" fillId="0" borderId="93" xfId="279" applyNumberFormat="1" applyProtection="1">
      <alignment horizontal="center" wrapText="1"/>
    </xf>
    <xf numFmtId="4" fontId="6" fillId="0" borderId="93" xfId="280" applyNumberFormat="1" applyProtection="1">
      <alignment horizontal="right"/>
    </xf>
    <xf numFmtId="10" fontId="34" fillId="0" borderId="6" xfId="214" applyNumberFormat="1" applyFont="1" applyFill="1" applyBorder="1"/>
    <xf numFmtId="0" fontId="6" fillId="0" borderId="80" xfId="284" applyNumberFormat="1" applyProtection="1">
      <alignment horizontal="left" wrapText="1"/>
    </xf>
    <xf numFmtId="0" fontId="6" fillId="0" borderId="85" xfId="285" applyNumberFormat="1" applyProtection="1">
      <alignment horizontal="left" wrapText="1" indent="1"/>
    </xf>
    <xf numFmtId="49" fontId="6" fillId="0" borderId="88" xfId="286" applyNumberFormat="1" applyProtection="1">
      <alignment horizontal="center" wrapText="1"/>
    </xf>
    <xf numFmtId="0" fontId="6" fillId="0" borderId="80" xfId="287" applyNumberFormat="1" applyProtection="1">
      <alignment horizontal="left" wrapText="1" indent="2"/>
    </xf>
    <xf numFmtId="49" fontId="6" fillId="0" borderId="88" xfId="288" applyNumberFormat="1" applyProtection="1">
      <alignment horizontal="left" wrapText="1"/>
    </xf>
    <xf numFmtId="0" fontId="6" fillId="0" borderId="94" xfId="289" applyNumberFormat="1" applyProtection="1">
      <alignment horizontal="left" wrapText="1" indent="2"/>
    </xf>
    <xf numFmtId="49" fontId="6" fillId="0" borderId="88" xfId="290" applyNumberFormat="1" applyProtection="1">
      <alignment horizontal="center" shrinkToFit="1"/>
    </xf>
    <xf numFmtId="49" fontId="6" fillId="0" borderId="86" xfId="291" applyNumberFormat="1" applyProtection="1">
      <alignment horizontal="center" shrinkToFit="1"/>
    </xf>
    <xf numFmtId="0" fontId="6" fillId="0" borderId="85" xfId="249" applyNumberFormat="1" applyBorder="1" applyProtection="1">
      <alignment horizontal="left" wrapText="1"/>
    </xf>
    <xf numFmtId="49" fontId="6" fillId="0" borderId="88" xfId="250" applyNumberFormat="1" applyBorder="1" applyProtection="1">
      <alignment horizontal="center" wrapText="1"/>
    </xf>
    <xf numFmtId="49" fontId="6" fillId="0" borderId="86" xfId="251" applyNumberFormat="1" applyBorder="1" applyProtection="1">
      <alignment horizontal="center"/>
    </xf>
    <xf numFmtId="4" fontId="6" fillId="0" borderId="86" xfId="252" applyNumberFormat="1" applyBorder="1" applyProtection="1">
      <alignment horizontal="right"/>
    </xf>
    <xf numFmtId="10" fontId="34" fillId="0" borderId="5" xfId="214" applyNumberFormat="1" applyFont="1" applyFill="1" applyBorder="1"/>
    <xf numFmtId="0" fontId="7" fillId="0" borderId="22" xfId="0" applyFont="1" applyBorder="1" applyAlignment="1">
      <alignment horizontal="center" vertical="center" wrapText="1"/>
    </xf>
    <xf numFmtId="164" fontId="14" fillId="0" borderId="23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19" fillId="0" borderId="17" xfId="172" applyNumberFormat="1" applyFont="1" applyFill="1" applyBorder="1" applyProtection="1"/>
    <xf numFmtId="0" fontId="7" fillId="0" borderId="96" xfId="112" applyNumberFormat="1" applyBorder="1" applyProtection="1">
      <alignment horizontal="center" vertical="center"/>
    </xf>
    <xf numFmtId="0" fontId="7" fillId="0" borderId="28" xfId="124" applyNumberFormat="1" applyBorder="1" applyProtection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7" fillId="0" borderId="96" xfId="112" applyNumberFormat="1" applyFill="1" applyBorder="1" applyProtection="1">
      <alignment horizontal="center" vertical="center"/>
    </xf>
    <xf numFmtId="0" fontId="7" fillId="0" borderId="28" xfId="124" applyNumberFormat="1" applyFill="1" applyBorder="1" applyProtection="1">
      <alignment horizontal="center" vertical="center"/>
    </xf>
    <xf numFmtId="0" fontId="7" fillId="0" borderId="28" xfId="132" applyNumberFormat="1" applyFill="1" applyBorder="1" applyProtection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49" fontId="6" fillId="0" borderId="97" xfId="255" applyNumberFormat="1" applyBorder="1" applyProtection="1">
      <alignment horizontal="center"/>
    </xf>
    <xf numFmtId="10" fontId="34" fillId="0" borderId="95" xfId="214" applyNumberFormat="1" applyFont="1" applyFill="1" applyBorder="1"/>
    <xf numFmtId="0" fontId="6" fillId="0" borderId="0" xfId="259" applyNumberFormat="1" applyBorder="1" applyProtection="1"/>
    <xf numFmtId="0" fontId="28" fillId="10" borderId="7" xfId="187" applyFont="1" applyFill="1" applyBorder="1" applyAlignment="1">
      <alignment vertical="top" wrapText="1"/>
    </xf>
    <xf numFmtId="0" fontId="22" fillId="0" borderId="0" xfId="0" applyFont="1" applyAlignment="1"/>
    <xf numFmtId="0" fontId="22" fillId="4" borderId="0" xfId="0" applyFont="1" applyFill="1" applyBorder="1" applyAlignment="1">
      <alignment horizontal="center" vertical="top" wrapText="1"/>
    </xf>
    <xf numFmtId="4" fontId="22" fillId="4" borderId="0" xfId="0" applyNumberFormat="1" applyFont="1" applyFill="1" applyBorder="1" applyAlignment="1">
      <alignment horizontal="right" wrapText="1"/>
    </xf>
    <xf numFmtId="4" fontId="22" fillId="4" borderId="0" xfId="0" applyNumberFormat="1" applyFont="1" applyFill="1" applyBorder="1" applyAlignment="1">
      <alignment horizontal="center" wrapText="1"/>
    </xf>
    <xf numFmtId="0" fontId="22" fillId="4" borderId="0" xfId="0" applyFont="1" applyFill="1" applyBorder="1" applyAlignment="1">
      <alignment wrapText="1"/>
    </xf>
    <xf numFmtId="0" fontId="20" fillId="4" borderId="7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0" fillId="0" borderId="0" xfId="0" applyFill="1"/>
    <xf numFmtId="0" fontId="11" fillId="0" borderId="0" xfId="120" applyNumberFormat="1" applyFill="1" applyAlignment="1" applyProtection="1">
      <alignment horizontal="center" wrapText="1"/>
    </xf>
    <xf numFmtId="0" fontId="6" fillId="0" borderId="0" xfId="228" applyNumberFormat="1" applyProtection="1">
      <alignment horizontal="center"/>
    </xf>
    <xf numFmtId="0" fontId="6" fillId="0" borderId="0" xfId="228" applyNumberFormat="1">
      <alignment horizontal="center"/>
    </xf>
    <xf numFmtId="0" fontId="11" fillId="0" borderId="0" xfId="109" applyNumberFormat="1" applyProtection="1">
      <alignment horizontal="center"/>
    </xf>
    <xf numFmtId="0" fontId="11" fillId="0" borderId="0" xfId="109" applyNumberFormat="1">
      <alignment horizontal="center"/>
    </xf>
    <xf numFmtId="0" fontId="6" fillId="0" borderId="0" xfId="26" applyNumberFormat="1" applyFont="1" applyFill="1" applyBorder="1" applyAlignment="1" applyProtection="1">
      <alignment horizontal="center"/>
    </xf>
    <xf numFmtId="0" fontId="6" fillId="0" borderId="0" xfId="26" applyNumberFormat="1" applyFont="1" applyFill="1" applyBorder="1" applyAlignment="1">
      <alignment horizontal="center"/>
    </xf>
    <xf numFmtId="49" fontId="6" fillId="0" borderId="17" xfId="25" applyNumberFormat="1" applyFont="1" applyFill="1" applyBorder="1" applyProtection="1">
      <alignment horizontal="center"/>
    </xf>
    <xf numFmtId="49" fontId="6" fillId="0" borderId="17" xfId="25" applyNumberFormat="1" applyFont="1" applyFill="1" applyBorder="1">
      <alignment horizontal="center"/>
    </xf>
    <xf numFmtId="49" fontId="6" fillId="0" borderId="17" xfId="27" applyNumberFormat="1" applyFont="1" applyFill="1" applyBorder="1" applyAlignment="1" applyProtection="1"/>
    <xf numFmtId="49" fontId="6" fillId="0" borderId="17" xfId="27" applyNumberFormat="1" applyFont="1" applyFill="1" applyBorder="1" applyAlignment="1"/>
    <xf numFmtId="0" fontId="11" fillId="0" borderId="0" xfId="109" applyNumberFormat="1" applyFill="1" applyProtection="1">
      <alignment horizontal="center"/>
    </xf>
    <xf numFmtId="0" fontId="11" fillId="0" borderId="0" xfId="109" applyNumberFormat="1" applyFill="1">
      <alignment horizontal="center"/>
    </xf>
    <xf numFmtId="43" fontId="36" fillId="0" borderId="0" xfId="209" applyFont="1" applyFill="1" applyAlignment="1">
      <alignment horizontal="center"/>
    </xf>
    <xf numFmtId="0" fontId="28" fillId="0" borderId="63" xfId="187" applyFont="1" applyFill="1" applyBorder="1" applyAlignment="1">
      <alignment horizontal="center" vertical="center" wrapText="1"/>
    </xf>
    <xf numFmtId="0" fontId="28" fillId="0" borderId="62" xfId="187" applyFont="1" applyFill="1" applyBorder="1" applyAlignment="1">
      <alignment horizontal="center" vertical="center" wrapText="1"/>
    </xf>
    <xf numFmtId="0" fontId="28" fillId="0" borderId="64" xfId="187" applyFont="1" applyFill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4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6" fillId="0" borderId="0" xfId="187" applyFont="1" applyFill="1" applyAlignment="1">
      <alignment horizontal="center"/>
    </xf>
    <xf numFmtId="0" fontId="1" fillId="0" borderId="0" xfId="213" applyAlignment="1"/>
    <xf numFmtId="0" fontId="1" fillId="0" borderId="0" xfId="213" applyFill="1" applyAlignment="1"/>
    <xf numFmtId="0" fontId="37" fillId="0" borderId="7" xfId="213" applyFont="1" applyFill="1" applyBorder="1" applyAlignment="1">
      <alignment horizontal="center"/>
    </xf>
    <xf numFmtId="0" fontId="49" fillId="0" borderId="7" xfId="187" applyFont="1" applyFill="1" applyBorder="1" applyAlignment="1">
      <alignment horizontal="left" vertical="top" wrapText="1"/>
    </xf>
    <xf numFmtId="49" fontId="49" fillId="0" borderId="62" xfId="187" applyNumberFormat="1" applyFont="1" applyFill="1" applyBorder="1" applyAlignment="1">
      <alignment horizontal="center" vertical="top" wrapText="1"/>
    </xf>
    <xf numFmtId="49" fontId="47" fillId="0" borderId="62" xfId="187" applyNumberFormat="1" applyFont="1" applyFill="1" applyBorder="1" applyAlignment="1">
      <alignment horizontal="center" vertical="top" wrapText="1"/>
    </xf>
    <xf numFmtId="0" fontId="58" fillId="0" borderId="62" xfId="187" applyNumberFormat="1" applyFont="1" applyFill="1" applyBorder="1" applyAlignment="1"/>
    <xf numFmtId="167" fontId="58" fillId="0" borderId="62" xfId="214" applyNumberFormat="1" applyFont="1" applyFill="1" applyBorder="1" applyAlignment="1"/>
    <xf numFmtId="0" fontId="28" fillId="0" borderId="7" xfId="187" applyFont="1" applyFill="1" applyBorder="1" applyAlignment="1">
      <alignment vertical="center" wrapText="1"/>
    </xf>
    <xf numFmtId="49" fontId="49" fillId="0" borderId="7" xfId="187" applyNumberFormat="1" applyFont="1" applyFill="1" applyBorder="1" applyAlignment="1">
      <alignment horizontal="center" vertical="top" wrapText="1"/>
    </xf>
    <xf numFmtId="0" fontId="29" fillId="0" borderId="7" xfId="187" applyFont="1" applyFill="1" applyBorder="1" applyAlignment="1">
      <alignment horizontal="center" wrapText="1"/>
    </xf>
    <xf numFmtId="49" fontId="47" fillId="0" borderId="7" xfId="187" applyNumberFormat="1" applyFont="1" applyFill="1" applyBorder="1" applyAlignment="1">
      <alignment horizontal="center" vertical="top" wrapText="1"/>
    </xf>
    <xf numFmtId="0" fontId="50" fillId="0" borderId="7" xfId="187" applyNumberFormat="1" applyFont="1" applyFill="1" applyBorder="1" applyAlignment="1"/>
    <xf numFmtId="167" fontId="42" fillId="0" borderId="7" xfId="214" applyNumberFormat="1" applyFont="1" applyFill="1" applyBorder="1" applyAlignment="1">
      <alignment horizontal="right"/>
    </xf>
    <xf numFmtId="0" fontId="29" fillId="0" borderId="7" xfId="187" applyFont="1" applyFill="1" applyBorder="1" applyAlignment="1">
      <alignment vertical="center" wrapText="1"/>
    </xf>
    <xf numFmtId="49" fontId="30" fillId="0" borderId="7" xfId="187" applyNumberFormat="1" applyFont="1" applyFill="1" applyBorder="1" applyAlignment="1">
      <alignment horizontal="center"/>
    </xf>
    <xf numFmtId="0" fontId="28" fillId="0" borderId="7" xfId="187" applyNumberFormat="1" applyFont="1" applyFill="1" applyBorder="1" applyAlignment="1"/>
    <xf numFmtId="0" fontId="10" fillId="0" borderId="7" xfId="187" applyFont="1" applyFill="1" applyBorder="1" applyAlignment="1">
      <alignment horizontal="left" vertical="center" wrapText="1"/>
    </xf>
    <xf numFmtId="49" fontId="6" fillId="0" borderId="7" xfId="187" applyNumberFormat="1" applyFont="1" applyFill="1" applyBorder="1" applyAlignment="1">
      <alignment horizontal="center"/>
    </xf>
    <xf numFmtId="49" fontId="11" fillId="0" borderId="7" xfId="187" applyNumberFormat="1" applyFont="1" applyFill="1" applyBorder="1" applyAlignment="1">
      <alignment horizontal="center" wrapText="1"/>
    </xf>
    <xf numFmtId="0" fontId="10" fillId="0" borderId="7" xfId="187" applyFont="1" applyFill="1" applyBorder="1" applyAlignment="1">
      <alignment horizontal="left" vertical="center" wrapText="1" indent="1"/>
    </xf>
    <xf numFmtId="0" fontId="44" fillId="0" borderId="7" xfId="187" applyNumberFormat="1" applyFont="1" applyFill="1" applyBorder="1" applyAlignment="1"/>
    <xf numFmtId="0" fontId="41" fillId="0" borderId="7" xfId="187" applyFont="1" applyFill="1" applyBorder="1" applyAlignment="1">
      <alignment horizontal="left" vertical="center" wrapText="1" indent="1"/>
    </xf>
    <xf numFmtId="49" fontId="27" fillId="0" borderId="7" xfId="187" applyNumberFormat="1" applyFont="1" applyFill="1" applyBorder="1" applyAlignment="1">
      <alignment horizontal="center"/>
    </xf>
    <xf numFmtId="49" fontId="40" fillId="0" borderId="7" xfId="187" applyNumberFormat="1" applyFont="1" applyFill="1" applyBorder="1" applyAlignment="1">
      <alignment horizontal="center" wrapText="1"/>
    </xf>
    <xf numFmtId="0" fontId="45" fillId="0" borderId="7" xfId="187" applyNumberFormat="1" applyFont="1" applyFill="1" applyBorder="1" applyAlignment="1"/>
    <xf numFmtId="0" fontId="1" fillId="0" borderId="7" xfId="213" applyFont="1" applyFill="1" applyBorder="1"/>
    <xf numFmtId="0" fontId="28" fillId="0" borderId="7" xfId="187" applyFont="1" applyFill="1" applyBorder="1" applyAlignment="1">
      <alignment horizontal="left" vertical="center" wrapText="1"/>
    </xf>
    <xf numFmtId="49" fontId="52" fillId="0" borderId="7" xfId="187" applyNumberFormat="1" applyFont="1" applyFill="1" applyBorder="1" applyAlignment="1">
      <alignment horizontal="center"/>
    </xf>
    <xf numFmtId="0" fontId="28" fillId="0" borderId="7" xfId="187" applyFont="1" applyFill="1" applyBorder="1" applyAlignment="1">
      <alignment horizontal="left" vertical="top" wrapText="1"/>
    </xf>
    <xf numFmtId="49" fontId="28" fillId="0" borderId="7" xfId="187" applyNumberFormat="1" applyFont="1" applyFill="1" applyBorder="1" applyAlignment="1">
      <alignment horizontal="center" vertical="top" wrapText="1"/>
    </xf>
    <xf numFmtId="0" fontId="42" fillId="0" borderId="7" xfId="187" applyNumberFormat="1" applyFont="1" applyFill="1" applyBorder="1" applyAlignment="1"/>
    <xf numFmtId="0" fontId="51" fillId="0" borderId="7" xfId="187" applyNumberFormat="1" applyFont="1" applyFill="1" applyBorder="1" applyAlignment="1"/>
    <xf numFmtId="49" fontId="11" fillId="0" borderId="7" xfId="187" applyNumberFormat="1" applyFont="1" applyFill="1" applyBorder="1" applyAlignment="1">
      <alignment horizontal="center" vertical="top" wrapText="1"/>
    </xf>
    <xf numFmtId="49" fontId="10" fillId="0" borderId="7" xfId="187" applyNumberFormat="1" applyFont="1" applyFill="1" applyBorder="1" applyAlignment="1">
      <alignment horizontal="left" vertical="top" wrapText="1" indent="1"/>
    </xf>
    <xf numFmtId="49" fontId="40" fillId="0" borderId="7" xfId="187" applyNumberFormat="1" applyFont="1" applyFill="1" applyBorder="1" applyAlignment="1">
      <alignment horizontal="center"/>
    </xf>
    <xf numFmtId="49" fontId="46" fillId="0" borderId="7" xfId="187" applyNumberFormat="1" applyFont="1" applyFill="1" applyBorder="1" applyAlignment="1">
      <alignment horizontal="center" vertical="top" wrapText="1"/>
    </xf>
    <xf numFmtId="49" fontId="41" fillId="0" borderId="7" xfId="187" applyNumberFormat="1" applyFont="1" applyFill="1" applyBorder="1" applyAlignment="1">
      <alignment horizontal="left" vertical="top" wrapText="1" indent="1"/>
    </xf>
    <xf numFmtId="0" fontId="43" fillId="0" borderId="7" xfId="213" applyFont="1" applyFill="1" applyBorder="1"/>
    <xf numFmtId="0" fontId="32" fillId="0" borderId="0" xfId="186" applyFont="1" applyFill="1"/>
    <xf numFmtId="0" fontId="38" fillId="0" borderId="0" xfId="213" applyFont="1" applyFill="1"/>
    <xf numFmtId="0" fontId="57" fillId="0" borderId="62" xfId="187" applyNumberFormat="1" applyFont="1" applyFill="1" applyBorder="1" applyAlignment="1"/>
    <xf numFmtId="167" fontId="57" fillId="0" borderId="62" xfId="214" applyNumberFormat="1" applyFont="1" applyFill="1" applyBorder="1" applyAlignment="1"/>
    <xf numFmtId="167" fontId="39" fillId="0" borderId="7" xfId="214" applyNumberFormat="1" applyFont="1" applyFill="1" applyBorder="1" applyAlignment="1">
      <alignment horizontal="right"/>
    </xf>
    <xf numFmtId="49" fontId="29" fillId="0" borderId="7" xfId="187" applyNumberFormat="1" applyFont="1" applyFill="1" applyBorder="1" applyAlignment="1">
      <alignment horizontal="left" vertical="top" wrapText="1"/>
    </xf>
    <xf numFmtId="49" fontId="6" fillId="0" borderId="5" xfId="187" applyNumberFormat="1" applyFont="1" applyFill="1" applyBorder="1" applyAlignment="1">
      <alignment horizontal="center"/>
    </xf>
    <xf numFmtId="0" fontId="29" fillId="0" borderId="7" xfId="187" applyFont="1" applyFill="1" applyBorder="1" applyAlignment="1">
      <alignment horizontal="left" vertical="center" wrapText="1"/>
    </xf>
    <xf numFmtId="49" fontId="7" fillId="0" borderId="7" xfId="187" applyNumberFormat="1" applyFont="1" applyFill="1" applyBorder="1" applyAlignment="1">
      <alignment horizontal="center" wrapText="1"/>
    </xf>
    <xf numFmtId="0" fontId="10" fillId="0" borderId="7" xfId="187" applyFont="1" applyFill="1" applyBorder="1" applyAlignment="1">
      <alignment horizontal="left" vertical="top" wrapText="1" indent="1"/>
    </xf>
    <xf numFmtId="49" fontId="11" fillId="0" borderId="8" xfId="187" applyNumberFormat="1" applyFont="1" applyFill="1" applyBorder="1" applyAlignment="1">
      <alignment horizontal="center" vertical="top" wrapText="1"/>
    </xf>
    <xf numFmtId="49" fontId="11" fillId="0" borderId="8" xfId="187" applyNumberFormat="1" applyFont="1" applyFill="1" applyBorder="1" applyAlignment="1">
      <alignment horizontal="center" wrapText="1"/>
    </xf>
    <xf numFmtId="49" fontId="6" fillId="0" borderId="8" xfId="187" applyNumberFormat="1" applyFont="1" applyFill="1" applyBorder="1" applyAlignment="1">
      <alignment horizontal="center"/>
    </xf>
    <xf numFmtId="49" fontId="40" fillId="0" borderId="8" xfId="187" applyNumberFormat="1" applyFont="1" applyFill="1" applyBorder="1" applyAlignment="1">
      <alignment horizontal="center" wrapText="1"/>
    </xf>
    <xf numFmtId="0" fontId="55" fillId="0" borderId="7" xfId="213" applyFont="1" applyFill="1" applyBorder="1"/>
    <xf numFmtId="0" fontId="60" fillId="0" borderId="7" xfId="213" applyFont="1" applyFill="1" applyBorder="1"/>
    <xf numFmtId="0" fontId="61" fillId="0" borderId="7" xfId="213" applyFont="1" applyFill="1" applyBorder="1"/>
    <xf numFmtId="0" fontId="62" fillId="0" borderId="7" xfId="213" applyFont="1" applyFill="1" applyBorder="1"/>
    <xf numFmtId="0" fontId="63" fillId="0" borderId="7" xfId="213" applyFont="1" applyFill="1" applyBorder="1"/>
    <xf numFmtId="0" fontId="64" fillId="0" borderId="7" xfId="213" applyFont="1" applyFill="1" applyBorder="1"/>
    <xf numFmtId="167" fontId="64" fillId="0" borderId="7" xfId="184" applyNumberFormat="1" applyFont="1" applyFill="1" applyBorder="1"/>
    <xf numFmtId="167" fontId="55" fillId="0" borderId="7" xfId="184" applyNumberFormat="1" applyFont="1" applyFill="1" applyBorder="1"/>
    <xf numFmtId="0" fontId="55" fillId="0" borderId="0" xfId="213" applyFont="1" applyFill="1"/>
    <xf numFmtId="0" fontId="48" fillId="0" borderId="0" xfId="186" applyFont="1" applyFill="1"/>
  </cellXfs>
  <cellStyles count="300">
    <cellStyle name="br" xfId="1"/>
    <cellStyle name="col" xfId="2"/>
    <cellStyle name="Euro" xfId="188"/>
    <cellStyle name="style0" xfId="3"/>
    <cellStyle name="td" xfId="4"/>
    <cellStyle name="tr" xfId="5"/>
    <cellStyle name="xl100" xfId="6"/>
    <cellStyle name="xl100 2" xfId="266"/>
    <cellStyle name="xl101" xfId="7"/>
    <cellStyle name="xl101 2" xfId="270"/>
    <cellStyle name="xl102" xfId="8"/>
    <cellStyle name="xl102 2" xfId="280"/>
    <cellStyle name="xl103" xfId="9"/>
    <cellStyle name="xl103 2" xfId="264"/>
    <cellStyle name="xl104" xfId="10"/>
    <cellStyle name="xl104 2" xfId="267"/>
    <cellStyle name="xl105" xfId="11"/>
    <cellStyle name="xl106" xfId="12"/>
    <cellStyle name="xl107" xfId="13"/>
    <cellStyle name="xl108" xfId="14"/>
    <cellStyle name="xl108 2" xfId="245"/>
    <cellStyle name="xl109" xfId="15"/>
    <cellStyle name="xl109 2" xfId="282"/>
    <cellStyle name="xl110" xfId="16"/>
    <cellStyle name="xl110 2" xfId="284"/>
    <cellStyle name="xl111" xfId="17"/>
    <cellStyle name="xl111 2" xfId="285"/>
    <cellStyle name="xl112" xfId="18"/>
    <cellStyle name="xl112 2" xfId="287"/>
    <cellStyle name="xl113" xfId="19"/>
    <cellStyle name="xl113 2" xfId="289"/>
    <cellStyle name="xl114" xfId="20"/>
    <cellStyle name="xl114 2" xfId="281"/>
    <cellStyle name="xl115" xfId="21"/>
    <cellStyle name="xl115 2" xfId="283"/>
    <cellStyle name="xl116" xfId="22"/>
    <cellStyle name="xl116 2" xfId="286"/>
    <cellStyle name="xl117" xfId="23"/>
    <cellStyle name="xl117 2" xfId="288"/>
    <cellStyle name="xl118" xfId="24"/>
    <cellStyle name="xl118 2" xfId="290"/>
    <cellStyle name="xl119" xfId="25"/>
    <cellStyle name="xl119 2" xfId="292"/>
    <cellStyle name="xl120" xfId="26"/>
    <cellStyle name="xl120 2" xfId="295"/>
    <cellStyle name="xl121" xfId="27"/>
    <cellStyle name="xl121 2" xfId="297"/>
    <cellStyle name="xl122" xfId="28"/>
    <cellStyle name="xl122 2" xfId="299"/>
    <cellStyle name="xl123" xfId="29"/>
    <cellStyle name="xl123 2" xfId="291"/>
    <cellStyle name="xl124" xfId="30"/>
    <cellStyle name="xl124 2" xfId="293"/>
    <cellStyle name="xl125" xfId="31"/>
    <cellStyle name="xl125 2" xfId="296"/>
    <cellStyle name="xl126" xfId="32"/>
    <cellStyle name="xl126 2" xfId="294"/>
    <cellStyle name="xl127" xfId="33"/>
    <cellStyle name="xl127 2" xfId="298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2" xfId="106"/>
    <cellStyle name="xl22 2" xfId="216"/>
    <cellStyle name="xl23" xfId="107"/>
    <cellStyle name="xl23 2" xfId="220"/>
    <cellStyle name="xl24" xfId="108"/>
    <cellStyle name="xl24 2" xfId="223"/>
    <cellStyle name="xl25" xfId="109"/>
    <cellStyle name="xl25 2" xfId="227"/>
    <cellStyle name="xl26" xfId="110"/>
    <cellStyle name="xl26 2" xfId="241"/>
    <cellStyle name="xl27" xfId="111"/>
    <cellStyle name="xl28" xfId="112"/>
    <cellStyle name="xl28 2" xfId="243"/>
    <cellStyle name="xl29" xfId="113"/>
    <cellStyle name="xl29 2" xfId="246"/>
    <cellStyle name="xl30" xfId="114"/>
    <cellStyle name="xl31" xfId="115"/>
    <cellStyle name="xl31 2" xfId="249"/>
    <cellStyle name="xl32" xfId="116"/>
    <cellStyle name="xl32 2" xfId="253"/>
    <cellStyle name="xl33" xfId="117"/>
    <cellStyle name="xl33 2" xfId="256"/>
    <cellStyle name="xl34" xfId="118"/>
    <cellStyle name="xl35" xfId="119"/>
    <cellStyle name="xl35 2" xfId="217"/>
    <cellStyle name="xl36" xfId="120"/>
    <cellStyle name="xl36 2" xfId="224"/>
    <cellStyle name="xl37" xfId="121"/>
    <cellStyle name="xl37 2" xfId="233"/>
    <cellStyle name="xl38" xfId="122"/>
    <cellStyle name="xl38 2" xfId="235"/>
    <cellStyle name="xl39" xfId="123"/>
    <cellStyle name="xl39 2" xfId="237"/>
    <cellStyle name="xl40" xfId="124"/>
    <cellStyle name="xl40 2" xfId="244"/>
    <cellStyle name="xl41" xfId="125"/>
    <cellStyle name="xl41 2" xfId="247"/>
    <cellStyle name="xl42" xfId="126"/>
    <cellStyle name="xl43" xfId="127"/>
    <cellStyle name="xl43 2" xfId="250"/>
    <cellStyle name="xl44" xfId="128"/>
    <cellStyle name="xl44 2" xfId="254"/>
    <cellStyle name="xl45" xfId="129"/>
    <cellStyle name="xl45 2" xfId="257"/>
    <cellStyle name="xl46" xfId="130"/>
    <cellStyle name="xl47" xfId="131"/>
    <cellStyle name="xl48" xfId="132"/>
    <cellStyle name="xl48 2" xfId="259"/>
    <cellStyle name="xl49" xfId="133"/>
    <cellStyle name="xl49 2" xfId="228"/>
    <cellStyle name="xl50" xfId="134"/>
    <cellStyle name="xl50 2" xfId="238"/>
    <cellStyle name="xl51" xfId="135"/>
    <cellStyle name="xl51 2" xfId="231"/>
    <cellStyle name="xl52" xfId="136"/>
    <cellStyle name="xl52 2" xfId="248"/>
    <cellStyle name="xl53" xfId="137"/>
    <cellStyle name="xl54" xfId="138"/>
    <cellStyle name="xl54 2" xfId="251"/>
    <cellStyle name="xl55" xfId="139"/>
    <cellStyle name="xl55 2" xfId="255"/>
    <cellStyle name="xl56" xfId="140"/>
    <cellStyle name="xl56 2" xfId="258"/>
    <cellStyle name="xl57" xfId="141"/>
    <cellStyle name="xl58" xfId="142"/>
    <cellStyle name="xl59" xfId="143"/>
    <cellStyle name="xl60" xfId="144"/>
    <cellStyle name="xl60 2" xfId="252"/>
    <cellStyle name="xl61" xfId="145"/>
    <cellStyle name="xl61 2" xfId="260"/>
    <cellStyle name="xl62" xfId="146"/>
    <cellStyle name="xl63" xfId="147"/>
    <cellStyle name="xl64" xfId="148"/>
    <cellStyle name="xl65" xfId="149"/>
    <cellStyle name="xl66" xfId="150"/>
    <cellStyle name="xl66 2" xfId="218"/>
    <cellStyle name="xl67" xfId="151"/>
    <cellStyle name="xl67 2" xfId="221"/>
    <cellStyle name="xl68" xfId="152"/>
    <cellStyle name="xl68 2" xfId="225"/>
    <cellStyle name="xl69" xfId="153"/>
    <cellStyle name="xl69 2" xfId="229"/>
    <cellStyle name="xl70" xfId="154"/>
    <cellStyle name="xl70 2" xfId="219"/>
    <cellStyle name="xl71" xfId="155"/>
    <cellStyle name="xl71 2" xfId="222"/>
    <cellStyle name="xl72" xfId="156"/>
    <cellStyle name="xl72 2" xfId="226"/>
    <cellStyle name="xl73" xfId="157"/>
    <cellStyle name="xl73 2" xfId="230"/>
    <cellStyle name="xl74" xfId="158"/>
    <cellStyle name="xl74 2" xfId="232"/>
    <cellStyle name="xl75" xfId="159"/>
    <cellStyle name="xl75 2" xfId="234"/>
    <cellStyle name="xl76" xfId="160"/>
    <cellStyle name="xl76 2" xfId="236"/>
    <cellStyle name="xl77" xfId="161"/>
    <cellStyle name="xl77 2" xfId="239"/>
    <cellStyle name="xl78" xfId="162"/>
    <cellStyle name="xl78 2" xfId="240"/>
    <cellStyle name="xl79" xfId="163"/>
    <cellStyle name="xl79 2" xfId="242"/>
    <cellStyle name="xl80" xfId="164"/>
    <cellStyle name="xl81" xfId="165"/>
    <cellStyle name="xl82" xfId="166"/>
    <cellStyle name="xl83" xfId="167"/>
    <cellStyle name="xl84" xfId="168"/>
    <cellStyle name="xl84 2" xfId="261"/>
    <cellStyle name="xl85" xfId="169"/>
    <cellStyle name="xl85 2" xfId="265"/>
    <cellStyle name="xl86" xfId="170"/>
    <cellStyle name="xl86 2" xfId="268"/>
    <cellStyle name="xl87" xfId="171"/>
    <cellStyle name="xl87 2" xfId="275"/>
    <cellStyle name="xl88" xfId="172"/>
    <cellStyle name="xl88 2" xfId="277"/>
    <cellStyle name="xl89" xfId="173"/>
    <cellStyle name="xl89 2" xfId="272"/>
    <cellStyle name="xl90" xfId="174"/>
    <cellStyle name="xl90 2" xfId="262"/>
    <cellStyle name="xl91" xfId="175"/>
    <cellStyle name="xl91 2" xfId="271"/>
    <cellStyle name="xl92" xfId="176"/>
    <cellStyle name="xl92 2" xfId="276"/>
    <cellStyle name="xl93" xfId="177"/>
    <cellStyle name="xl93 2" xfId="278"/>
    <cellStyle name="xl94" xfId="178"/>
    <cellStyle name="xl95" xfId="179"/>
    <cellStyle name="xl95 2" xfId="273"/>
    <cellStyle name="xl96" xfId="180"/>
    <cellStyle name="xl96 2" xfId="263"/>
    <cellStyle name="xl97" xfId="181"/>
    <cellStyle name="xl97 2" xfId="269"/>
    <cellStyle name="xl98" xfId="182"/>
    <cellStyle name="xl98 2" xfId="279"/>
    <cellStyle name="xl99" xfId="183"/>
    <cellStyle name="xl99 2" xfId="274"/>
    <cellStyle name="Обычный" xfId="0" builtinId="0"/>
    <cellStyle name="Обычный 2" xfId="186"/>
    <cellStyle name="Обычный 2 10" xfId="189"/>
    <cellStyle name="Обычный 2 2" xfId="190"/>
    <cellStyle name="Обычный 2 3" xfId="191"/>
    <cellStyle name="Обычный 2 4" xfId="192"/>
    <cellStyle name="Обычный 2 5" xfId="193"/>
    <cellStyle name="Обычный 2 6" xfId="194"/>
    <cellStyle name="Обычный 2 7" xfId="195"/>
    <cellStyle name="Обычный 2 8" xfId="196"/>
    <cellStyle name="Обычный 2 9" xfId="197"/>
    <cellStyle name="Обычный 3" xfId="198"/>
    <cellStyle name="Обычный 4" xfId="199"/>
    <cellStyle name="Обычный 5" xfId="185"/>
    <cellStyle name="Обычный 6" xfId="200"/>
    <cellStyle name="Обычный 7" xfId="201"/>
    <cellStyle name="Обычный 8" xfId="210"/>
    <cellStyle name="Обычный 9" xfId="213"/>
    <cellStyle name="Обычный_Лена_2" xfId="187"/>
    <cellStyle name="Процентный" xfId="184" builtinId="5"/>
    <cellStyle name="Процентный 2" xfId="202"/>
    <cellStyle name="Процентный 3" xfId="203"/>
    <cellStyle name="Процентный 4" xfId="204"/>
    <cellStyle name="Процентный 5" xfId="205"/>
    <cellStyle name="Процентный 6" xfId="212"/>
    <cellStyle name="Процентный 7" xfId="214"/>
    <cellStyle name="Тысячи [0]_Лист1" xfId="206"/>
    <cellStyle name="Тысячи_Лист1" xfId="207"/>
    <cellStyle name="Финансовый" xfId="209" builtinId="3"/>
    <cellStyle name="Финансовый 2" xfId="208"/>
    <cellStyle name="Финансовый 3" xfId="211"/>
    <cellStyle name="Финансовый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7"/>
  <sheetViews>
    <sheetView view="pageBreakPreview" zoomScale="115" zoomScaleNormal="100" zoomScaleSheetLayoutView="115" workbookViewId="0">
      <selection activeCell="G9" sqref="G9"/>
    </sheetView>
  </sheetViews>
  <sheetFormatPr defaultColWidth="8.85546875" defaultRowHeight="15" x14ac:dyDescent="0.25"/>
  <cols>
    <col min="1" max="1" width="50.42578125" style="159" customWidth="1"/>
    <col min="2" max="2" width="4.85546875" style="159" customWidth="1"/>
    <col min="3" max="3" width="21.7109375" style="159" customWidth="1"/>
    <col min="4" max="4" width="14.7109375" style="159" customWidth="1"/>
    <col min="5" max="5" width="14.42578125" style="159" customWidth="1"/>
    <col min="6" max="6" width="12" style="159" bestFit="1" customWidth="1"/>
    <col min="7" max="239" width="8.85546875" style="159"/>
    <col min="240" max="240" width="50.42578125" style="159" customWidth="1"/>
    <col min="241" max="241" width="6.5703125" style="159" customWidth="1"/>
    <col min="242" max="242" width="21.7109375" style="159" customWidth="1"/>
    <col min="243" max="244" width="13.5703125" style="159" customWidth="1"/>
    <col min="245" max="245" width="14.7109375" style="159" customWidth="1"/>
    <col min="246" max="246" width="11.85546875" style="159" bestFit="1" customWidth="1"/>
    <col min="247" max="248" width="12.7109375" style="159" customWidth="1"/>
    <col min="249" max="249" width="14.42578125" style="159" customWidth="1"/>
    <col min="250" max="250" width="11.140625" style="159" customWidth="1"/>
    <col min="251" max="253" width="12.5703125" style="159" customWidth="1"/>
    <col min="254" max="495" width="8.85546875" style="159"/>
    <col min="496" max="496" width="50.42578125" style="159" customWidth="1"/>
    <col min="497" max="497" width="6.5703125" style="159" customWidth="1"/>
    <col min="498" max="498" width="21.7109375" style="159" customWidth="1"/>
    <col min="499" max="500" width="13.5703125" style="159" customWidth="1"/>
    <col min="501" max="501" width="14.7109375" style="159" customWidth="1"/>
    <col min="502" max="502" width="11.85546875" style="159" bestFit="1" customWidth="1"/>
    <col min="503" max="504" width="12.7109375" style="159" customWidth="1"/>
    <col min="505" max="505" width="14.42578125" style="159" customWidth="1"/>
    <col min="506" max="506" width="11.140625" style="159" customWidth="1"/>
    <col min="507" max="509" width="12.5703125" style="159" customWidth="1"/>
    <col min="510" max="751" width="8.85546875" style="159"/>
    <col min="752" max="752" width="50.42578125" style="159" customWidth="1"/>
    <col min="753" max="753" width="6.5703125" style="159" customWidth="1"/>
    <col min="754" max="754" width="21.7109375" style="159" customWidth="1"/>
    <col min="755" max="756" width="13.5703125" style="159" customWidth="1"/>
    <col min="757" max="757" width="14.7109375" style="159" customWidth="1"/>
    <col min="758" max="758" width="11.85546875" style="159" bestFit="1" customWidth="1"/>
    <col min="759" max="760" width="12.7109375" style="159" customWidth="1"/>
    <col min="761" max="761" width="14.42578125" style="159" customWidth="1"/>
    <col min="762" max="762" width="11.140625" style="159" customWidth="1"/>
    <col min="763" max="765" width="12.5703125" style="159" customWidth="1"/>
    <col min="766" max="1007" width="8.85546875" style="159"/>
    <col min="1008" max="1008" width="50.42578125" style="159" customWidth="1"/>
    <col min="1009" max="1009" width="6.5703125" style="159" customWidth="1"/>
    <col min="1010" max="1010" width="21.7109375" style="159" customWidth="1"/>
    <col min="1011" max="1012" width="13.5703125" style="159" customWidth="1"/>
    <col min="1013" max="1013" width="14.7109375" style="159" customWidth="1"/>
    <col min="1014" max="1014" width="11.85546875" style="159" bestFit="1" customWidth="1"/>
    <col min="1015" max="1016" width="12.7109375" style="159" customWidth="1"/>
    <col min="1017" max="1017" width="14.42578125" style="159" customWidth="1"/>
    <col min="1018" max="1018" width="11.140625" style="159" customWidth="1"/>
    <col min="1019" max="1021" width="12.5703125" style="159" customWidth="1"/>
    <col min="1022" max="1263" width="8.85546875" style="159"/>
    <col min="1264" max="1264" width="50.42578125" style="159" customWidth="1"/>
    <col min="1265" max="1265" width="6.5703125" style="159" customWidth="1"/>
    <col min="1266" max="1266" width="21.7109375" style="159" customWidth="1"/>
    <col min="1267" max="1268" width="13.5703125" style="159" customWidth="1"/>
    <col min="1269" max="1269" width="14.7109375" style="159" customWidth="1"/>
    <col min="1270" max="1270" width="11.85546875" style="159" bestFit="1" customWidth="1"/>
    <col min="1271" max="1272" width="12.7109375" style="159" customWidth="1"/>
    <col min="1273" max="1273" width="14.42578125" style="159" customWidth="1"/>
    <col min="1274" max="1274" width="11.140625" style="159" customWidth="1"/>
    <col min="1275" max="1277" width="12.5703125" style="159" customWidth="1"/>
    <col min="1278" max="1519" width="8.85546875" style="159"/>
    <col min="1520" max="1520" width="50.42578125" style="159" customWidth="1"/>
    <col min="1521" max="1521" width="6.5703125" style="159" customWidth="1"/>
    <col min="1522" max="1522" width="21.7109375" style="159" customWidth="1"/>
    <col min="1523" max="1524" width="13.5703125" style="159" customWidth="1"/>
    <col min="1525" max="1525" width="14.7109375" style="159" customWidth="1"/>
    <col min="1526" max="1526" width="11.85546875" style="159" bestFit="1" customWidth="1"/>
    <col min="1527" max="1528" width="12.7109375" style="159" customWidth="1"/>
    <col min="1529" max="1529" width="14.42578125" style="159" customWidth="1"/>
    <col min="1530" max="1530" width="11.140625" style="159" customWidth="1"/>
    <col min="1531" max="1533" width="12.5703125" style="159" customWidth="1"/>
    <col min="1534" max="1775" width="8.85546875" style="159"/>
    <col min="1776" max="1776" width="50.42578125" style="159" customWidth="1"/>
    <col min="1777" max="1777" width="6.5703125" style="159" customWidth="1"/>
    <col min="1778" max="1778" width="21.7109375" style="159" customWidth="1"/>
    <col min="1779" max="1780" width="13.5703125" style="159" customWidth="1"/>
    <col min="1781" max="1781" width="14.7109375" style="159" customWidth="1"/>
    <col min="1782" max="1782" width="11.85546875" style="159" bestFit="1" customWidth="1"/>
    <col min="1783" max="1784" width="12.7109375" style="159" customWidth="1"/>
    <col min="1785" max="1785" width="14.42578125" style="159" customWidth="1"/>
    <col min="1786" max="1786" width="11.140625" style="159" customWidth="1"/>
    <col min="1787" max="1789" width="12.5703125" style="159" customWidth="1"/>
    <col min="1790" max="2031" width="8.85546875" style="159"/>
    <col min="2032" max="2032" width="50.42578125" style="159" customWidth="1"/>
    <col min="2033" max="2033" width="6.5703125" style="159" customWidth="1"/>
    <col min="2034" max="2034" width="21.7109375" style="159" customWidth="1"/>
    <col min="2035" max="2036" width="13.5703125" style="159" customWidth="1"/>
    <col min="2037" max="2037" width="14.7109375" style="159" customWidth="1"/>
    <col min="2038" max="2038" width="11.85546875" style="159" bestFit="1" customWidth="1"/>
    <col min="2039" max="2040" width="12.7109375" style="159" customWidth="1"/>
    <col min="2041" max="2041" width="14.42578125" style="159" customWidth="1"/>
    <col min="2042" max="2042" width="11.140625" style="159" customWidth="1"/>
    <col min="2043" max="2045" width="12.5703125" style="159" customWidth="1"/>
    <col min="2046" max="2287" width="8.85546875" style="159"/>
    <col min="2288" max="2288" width="50.42578125" style="159" customWidth="1"/>
    <col min="2289" max="2289" width="6.5703125" style="159" customWidth="1"/>
    <col min="2290" max="2290" width="21.7109375" style="159" customWidth="1"/>
    <col min="2291" max="2292" width="13.5703125" style="159" customWidth="1"/>
    <col min="2293" max="2293" width="14.7109375" style="159" customWidth="1"/>
    <col min="2294" max="2294" width="11.85546875" style="159" bestFit="1" customWidth="1"/>
    <col min="2295" max="2296" width="12.7109375" style="159" customWidth="1"/>
    <col min="2297" max="2297" width="14.42578125" style="159" customWidth="1"/>
    <col min="2298" max="2298" width="11.140625" style="159" customWidth="1"/>
    <col min="2299" max="2301" width="12.5703125" style="159" customWidth="1"/>
    <col min="2302" max="2543" width="8.85546875" style="159"/>
    <col min="2544" max="2544" width="50.42578125" style="159" customWidth="1"/>
    <col min="2545" max="2545" width="6.5703125" style="159" customWidth="1"/>
    <col min="2546" max="2546" width="21.7109375" style="159" customWidth="1"/>
    <col min="2547" max="2548" width="13.5703125" style="159" customWidth="1"/>
    <col min="2549" max="2549" width="14.7109375" style="159" customWidth="1"/>
    <col min="2550" max="2550" width="11.85546875" style="159" bestFit="1" customWidth="1"/>
    <col min="2551" max="2552" width="12.7109375" style="159" customWidth="1"/>
    <col min="2553" max="2553" width="14.42578125" style="159" customWidth="1"/>
    <col min="2554" max="2554" width="11.140625" style="159" customWidth="1"/>
    <col min="2555" max="2557" width="12.5703125" style="159" customWidth="1"/>
    <col min="2558" max="2799" width="8.85546875" style="159"/>
    <col min="2800" max="2800" width="50.42578125" style="159" customWidth="1"/>
    <col min="2801" max="2801" width="6.5703125" style="159" customWidth="1"/>
    <col min="2802" max="2802" width="21.7109375" style="159" customWidth="1"/>
    <col min="2803" max="2804" width="13.5703125" style="159" customWidth="1"/>
    <col min="2805" max="2805" width="14.7109375" style="159" customWidth="1"/>
    <col min="2806" max="2806" width="11.85546875" style="159" bestFit="1" customWidth="1"/>
    <col min="2807" max="2808" width="12.7109375" style="159" customWidth="1"/>
    <col min="2809" max="2809" width="14.42578125" style="159" customWidth="1"/>
    <col min="2810" max="2810" width="11.140625" style="159" customWidth="1"/>
    <col min="2811" max="2813" width="12.5703125" style="159" customWidth="1"/>
    <col min="2814" max="3055" width="8.85546875" style="159"/>
    <col min="3056" max="3056" width="50.42578125" style="159" customWidth="1"/>
    <col min="3057" max="3057" width="6.5703125" style="159" customWidth="1"/>
    <col min="3058" max="3058" width="21.7109375" style="159" customWidth="1"/>
    <col min="3059" max="3060" width="13.5703125" style="159" customWidth="1"/>
    <col min="3061" max="3061" width="14.7109375" style="159" customWidth="1"/>
    <col min="3062" max="3062" width="11.85546875" style="159" bestFit="1" customWidth="1"/>
    <col min="3063" max="3064" width="12.7109375" style="159" customWidth="1"/>
    <col min="3065" max="3065" width="14.42578125" style="159" customWidth="1"/>
    <col min="3066" max="3066" width="11.140625" style="159" customWidth="1"/>
    <col min="3067" max="3069" width="12.5703125" style="159" customWidth="1"/>
    <col min="3070" max="3311" width="8.85546875" style="159"/>
    <col min="3312" max="3312" width="50.42578125" style="159" customWidth="1"/>
    <col min="3313" max="3313" width="6.5703125" style="159" customWidth="1"/>
    <col min="3314" max="3314" width="21.7109375" style="159" customWidth="1"/>
    <col min="3315" max="3316" width="13.5703125" style="159" customWidth="1"/>
    <col min="3317" max="3317" width="14.7109375" style="159" customWidth="1"/>
    <col min="3318" max="3318" width="11.85546875" style="159" bestFit="1" customWidth="1"/>
    <col min="3319" max="3320" width="12.7109375" style="159" customWidth="1"/>
    <col min="3321" max="3321" width="14.42578125" style="159" customWidth="1"/>
    <col min="3322" max="3322" width="11.140625" style="159" customWidth="1"/>
    <col min="3323" max="3325" width="12.5703125" style="159" customWidth="1"/>
    <col min="3326" max="3567" width="8.85546875" style="159"/>
    <col min="3568" max="3568" width="50.42578125" style="159" customWidth="1"/>
    <col min="3569" max="3569" width="6.5703125" style="159" customWidth="1"/>
    <col min="3570" max="3570" width="21.7109375" style="159" customWidth="1"/>
    <col min="3571" max="3572" width="13.5703125" style="159" customWidth="1"/>
    <col min="3573" max="3573" width="14.7109375" style="159" customWidth="1"/>
    <col min="3574" max="3574" width="11.85546875" style="159" bestFit="1" customWidth="1"/>
    <col min="3575" max="3576" width="12.7109375" style="159" customWidth="1"/>
    <col min="3577" max="3577" width="14.42578125" style="159" customWidth="1"/>
    <col min="3578" max="3578" width="11.140625" style="159" customWidth="1"/>
    <col min="3579" max="3581" width="12.5703125" style="159" customWidth="1"/>
    <col min="3582" max="3823" width="8.85546875" style="159"/>
    <col min="3824" max="3824" width="50.42578125" style="159" customWidth="1"/>
    <col min="3825" max="3825" width="6.5703125" style="159" customWidth="1"/>
    <col min="3826" max="3826" width="21.7109375" style="159" customWidth="1"/>
    <col min="3827" max="3828" width="13.5703125" style="159" customWidth="1"/>
    <col min="3829" max="3829" width="14.7109375" style="159" customWidth="1"/>
    <col min="3830" max="3830" width="11.85546875" style="159" bestFit="1" customWidth="1"/>
    <col min="3831" max="3832" width="12.7109375" style="159" customWidth="1"/>
    <col min="3833" max="3833" width="14.42578125" style="159" customWidth="1"/>
    <col min="3834" max="3834" width="11.140625" style="159" customWidth="1"/>
    <col min="3835" max="3837" width="12.5703125" style="159" customWidth="1"/>
    <col min="3838" max="4079" width="8.85546875" style="159"/>
    <col min="4080" max="4080" width="50.42578125" style="159" customWidth="1"/>
    <col min="4081" max="4081" width="6.5703125" style="159" customWidth="1"/>
    <col min="4082" max="4082" width="21.7109375" style="159" customWidth="1"/>
    <col min="4083" max="4084" width="13.5703125" style="159" customWidth="1"/>
    <col min="4085" max="4085" width="14.7109375" style="159" customWidth="1"/>
    <col min="4086" max="4086" width="11.85546875" style="159" bestFit="1" customWidth="1"/>
    <col min="4087" max="4088" width="12.7109375" style="159" customWidth="1"/>
    <col min="4089" max="4089" width="14.42578125" style="159" customWidth="1"/>
    <col min="4090" max="4090" width="11.140625" style="159" customWidth="1"/>
    <col min="4091" max="4093" width="12.5703125" style="159" customWidth="1"/>
    <col min="4094" max="4335" width="8.85546875" style="159"/>
    <col min="4336" max="4336" width="50.42578125" style="159" customWidth="1"/>
    <col min="4337" max="4337" width="6.5703125" style="159" customWidth="1"/>
    <col min="4338" max="4338" width="21.7109375" style="159" customWidth="1"/>
    <col min="4339" max="4340" width="13.5703125" style="159" customWidth="1"/>
    <col min="4341" max="4341" width="14.7109375" style="159" customWidth="1"/>
    <col min="4342" max="4342" width="11.85546875" style="159" bestFit="1" customWidth="1"/>
    <col min="4343" max="4344" width="12.7109375" style="159" customWidth="1"/>
    <col min="4345" max="4345" width="14.42578125" style="159" customWidth="1"/>
    <col min="4346" max="4346" width="11.140625" style="159" customWidth="1"/>
    <col min="4347" max="4349" width="12.5703125" style="159" customWidth="1"/>
    <col min="4350" max="4591" width="8.85546875" style="159"/>
    <col min="4592" max="4592" width="50.42578125" style="159" customWidth="1"/>
    <col min="4593" max="4593" width="6.5703125" style="159" customWidth="1"/>
    <col min="4594" max="4594" width="21.7109375" style="159" customWidth="1"/>
    <col min="4595" max="4596" width="13.5703125" style="159" customWidth="1"/>
    <col min="4597" max="4597" width="14.7109375" style="159" customWidth="1"/>
    <col min="4598" max="4598" width="11.85546875" style="159" bestFit="1" customWidth="1"/>
    <col min="4599" max="4600" width="12.7109375" style="159" customWidth="1"/>
    <col min="4601" max="4601" width="14.42578125" style="159" customWidth="1"/>
    <col min="4602" max="4602" width="11.140625" style="159" customWidth="1"/>
    <col min="4603" max="4605" width="12.5703125" style="159" customWidth="1"/>
    <col min="4606" max="4847" width="8.85546875" style="159"/>
    <col min="4848" max="4848" width="50.42578125" style="159" customWidth="1"/>
    <col min="4849" max="4849" width="6.5703125" style="159" customWidth="1"/>
    <col min="4850" max="4850" width="21.7109375" style="159" customWidth="1"/>
    <col min="4851" max="4852" width="13.5703125" style="159" customWidth="1"/>
    <col min="4853" max="4853" width="14.7109375" style="159" customWidth="1"/>
    <col min="4854" max="4854" width="11.85546875" style="159" bestFit="1" customWidth="1"/>
    <col min="4855" max="4856" width="12.7109375" style="159" customWidth="1"/>
    <col min="4857" max="4857" width="14.42578125" style="159" customWidth="1"/>
    <col min="4858" max="4858" width="11.140625" style="159" customWidth="1"/>
    <col min="4859" max="4861" width="12.5703125" style="159" customWidth="1"/>
    <col min="4862" max="5103" width="8.85546875" style="159"/>
    <col min="5104" max="5104" width="50.42578125" style="159" customWidth="1"/>
    <col min="5105" max="5105" width="6.5703125" style="159" customWidth="1"/>
    <col min="5106" max="5106" width="21.7109375" style="159" customWidth="1"/>
    <col min="5107" max="5108" width="13.5703125" style="159" customWidth="1"/>
    <col min="5109" max="5109" width="14.7109375" style="159" customWidth="1"/>
    <col min="5110" max="5110" width="11.85546875" style="159" bestFit="1" customWidth="1"/>
    <col min="5111" max="5112" width="12.7109375" style="159" customWidth="1"/>
    <col min="5113" max="5113" width="14.42578125" style="159" customWidth="1"/>
    <col min="5114" max="5114" width="11.140625" style="159" customWidth="1"/>
    <col min="5115" max="5117" width="12.5703125" style="159" customWidth="1"/>
    <col min="5118" max="5359" width="8.85546875" style="159"/>
    <col min="5360" max="5360" width="50.42578125" style="159" customWidth="1"/>
    <col min="5361" max="5361" width="6.5703125" style="159" customWidth="1"/>
    <col min="5362" max="5362" width="21.7109375" style="159" customWidth="1"/>
    <col min="5363" max="5364" width="13.5703125" style="159" customWidth="1"/>
    <col min="5365" max="5365" width="14.7109375" style="159" customWidth="1"/>
    <col min="5366" max="5366" width="11.85546875" style="159" bestFit="1" customWidth="1"/>
    <col min="5367" max="5368" width="12.7109375" style="159" customWidth="1"/>
    <col min="5369" max="5369" width="14.42578125" style="159" customWidth="1"/>
    <col min="5370" max="5370" width="11.140625" style="159" customWidth="1"/>
    <col min="5371" max="5373" width="12.5703125" style="159" customWidth="1"/>
    <col min="5374" max="5615" width="8.85546875" style="159"/>
    <col min="5616" max="5616" width="50.42578125" style="159" customWidth="1"/>
    <col min="5617" max="5617" width="6.5703125" style="159" customWidth="1"/>
    <col min="5618" max="5618" width="21.7109375" style="159" customWidth="1"/>
    <col min="5619" max="5620" width="13.5703125" style="159" customWidth="1"/>
    <col min="5621" max="5621" width="14.7109375" style="159" customWidth="1"/>
    <col min="5622" max="5622" width="11.85546875" style="159" bestFit="1" customWidth="1"/>
    <col min="5623" max="5624" width="12.7109375" style="159" customWidth="1"/>
    <col min="5625" max="5625" width="14.42578125" style="159" customWidth="1"/>
    <col min="5626" max="5626" width="11.140625" style="159" customWidth="1"/>
    <col min="5627" max="5629" width="12.5703125" style="159" customWidth="1"/>
    <col min="5630" max="5871" width="8.85546875" style="159"/>
    <col min="5872" max="5872" width="50.42578125" style="159" customWidth="1"/>
    <col min="5873" max="5873" width="6.5703125" style="159" customWidth="1"/>
    <col min="5874" max="5874" width="21.7109375" style="159" customWidth="1"/>
    <col min="5875" max="5876" width="13.5703125" style="159" customWidth="1"/>
    <col min="5877" max="5877" width="14.7109375" style="159" customWidth="1"/>
    <col min="5878" max="5878" width="11.85546875" style="159" bestFit="1" customWidth="1"/>
    <col min="5879" max="5880" width="12.7109375" style="159" customWidth="1"/>
    <col min="5881" max="5881" width="14.42578125" style="159" customWidth="1"/>
    <col min="5882" max="5882" width="11.140625" style="159" customWidth="1"/>
    <col min="5883" max="5885" width="12.5703125" style="159" customWidth="1"/>
    <col min="5886" max="6127" width="8.85546875" style="159"/>
    <col min="6128" max="6128" width="50.42578125" style="159" customWidth="1"/>
    <col min="6129" max="6129" width="6.5703125" style="159" customWidth="1"/>
    <col min="6130" max="6130" width="21.7109375" style="159" customWidth="1"/>
    <col min="6131" max="6132" width="13.5703125" style="159" customWidth="1"/>
    <col min="6133" max="6133" width="14.7109375" style="159" customWidth="1"/>
    <col min="6134" max="6134" width="11.85546875" style="159" bestFit="1" customWidth="1"/>
    <col min="6135" max="6136" width="12.7109375" style="159" customWidth="1"/>
    <col min="6137" max="6137" width="14.42578125" style="159" customWidth="1"/>
    <col min="6138" max="6138" width="11.140625" style="159" customWidth="1"/>
    <col min="6139" max="6141" width="12.5703125" style="159" customWidth="1"/>
    <col min="6142" max="6383" width="8.85546875" style="159"/>
    <col min="6384" max="6384" width="50.42578125" style="159" customWidth="1"/>
    <col min="6385" max="6385" width="6.5703125" style="159" customWidth="1"/>
    <col min="6386" max="6386" width="21.7109375" style="159" customWidth="1"/>
    <col min="6387" max="6388" width="13.5703125" style="159" customWidth="1"/>
    <col min="6389" max="6389" width="14.7109375" style="159" customWidth="1"/>
    <col min="6390" max="6390" width="11.85546875" style="159" bestFit="1" customWidth="1"/>
    <col min="6391" max="6392" width="12.7109375" style="159" customWidth="1"/>
    <col min="6393" max="6393" width="14.42578125" style="159" customWidth="1"/>
    <col min="6394" max="6394" width="11.140625" style="159" customWidth="1"/>
    <col min="6395" max="6397" width="12.5703125" style="159" customWidth="1"/>
    <col min="6398" max="6639" width="8.85546875" style="159"/>
    <col min="6640" max="6640" width="50.42578125" style="159" customWidth="1"/>
    <col min="6641" max="6641" width="6.5703125" style="159" customWidth="1"/>
    <col min="6642" max="6642" width="21.7109375" style="159" customWidth="1"/>
    <col min="6643" max="6644" width="13.5703125" style="159" customWidth="1"/>
    <col min="6645" max="6645" width="14.7109375" style="159" customWidth="1"/>
    <col min="6646" max="6646" width="11.85546875" style="159" bestFit="1" customWidth="1"/>
    <col min="6647" max="6648" width="12.7109375" style="159" customWidth="1"/>
    <col min="6649" max="6649" width="14.42578125" style="159" customWidth="1"/>
    <col min="6650" max="6650" width="11.140625" style="159" customWidth="1"/>
    <col min="6651" max="6653" width="12.5703125" style="159" customWidth="1"/>
    <col min="6654" max="6895" width="8.85546875" style="159"/>
    <col min="6896" max="6896" width="50.42578125" style="159" customWidth="1"/>
    <col min="6897" max="6897" width="6.5703125" style="159" customWidth="1"/>
    <col min="6898" max="6898" width="21.7109375" style="159" customWidth="1"/>
    <col min="6899" max="6900" width="13.5703125" style="159" customWidth="1"/>
    <col min="6901" max="6901" width="14.7109375" style="159" customWidth="1"/>
    <col min="6902" max="6902" width="11.85546875" style="159" bestFit="1" customWidth="1"/>
    <col min="6903" max="6904" width="12.7109375" style="159" customWidth="1"/>
    <col min="6905" max="6905" width="14.42578125" style="159" customWidth="1"/>
    <col min="6906" max="6906" width="11.140625" style="159" customWidth="1"/>
    <col min="6907" max="6909" width="12.5703125" style="159" customWidth="1"/>
    <col min="6910" max="7151" width="8.85546875" style="159"/>
    <col min="7152" max="7152" width="50.42578125" style="159" customWidth="1"/>
    <col min="7153" max="7153" width="6.5703125" style="159" customWidth="1"/>
    <col min="7154" max="7154" width="21.7109375" style="159" customWidth="1"/>
    <col min="7155" max="7156" width="13.5703125" style="159" customWidth="1"/>
    <col min="7157" max="7157" width="14.7109375" style="159" customWidth="1"/>
    <col min="7158" max="7158" width="11.85546875" style="159" bestFit="1" customWidth="1"/>
    <col min="7159" max="7160" width="12.7109375" style="159" customWidth="1"/>
    <col min="7161" max="7161" width="14.42578125" style="159" customWidth="1"/>
    <col min="7162" max="7162" width="11.140625" style="159" customWidth="1"/>
    <col min="7163" max="7165" width="12.5703125" style="159" customWidth="1"/>
    <col min="7166" max="7407" width="8.85546875" style="159"/>
    <col min="7408" max="7408" width="50.42578125" style="159" customWidth="1"/>
    <col min="7409" max="7409" width="6.5703125" style="159" customWidth="1"/>
    <col min="7410" max="7410" width="21.7109375" style="159" customWidth="1"/>
    <col min="7411" max="7412" width="13.5703125" style="159" customWidth="1"/>
    <col min="7413" max="7413" width="14.7109375" style="159" customWidth="1"/>
    <col min="7414" max="7414" width="11.85546875" style="159" bestFit="1" customWidth="1"/>
    <col min="7415" max="7416" width="12.7109375" style="159" customWidth="1"/>
    <col min="7417" max="7417" width="14.42578125" style="159" customWidth="1"/>
    <col min="7418" max="7418" width="11.140625" style="159" customWidth="1"/>
    <col min="7419" max="7421" width="12.5703125" style="159" customWidth="1"/>
    <col min="7422" max="7663" width="8.85546875" style="159"/>
    <col min="7664" max="7664" width="50.42578125" style="159" customWidth="1"/>
    <col min="7665" max="7665" width="6.5703125" style="159" customWidth="1"/>
    <col min="7666" max="7666" width="21.7109375" style="159" customWidth="1"/>
    <col min="7667" max="7668" width="13.5703125" style="159" customWidth="1"/>
    <col min="7669" max="7669" width="14.7109375" style="159" customWidth="1"/>
    <col min="7670" max="7670" width="11.85546875" style="159" bestFit="1" customWidth="1"/>
    <col min="7671" max="7672" width="12.7109375" style="159" customWidth="1"/>
    <col min="7673" max="7673" width="14.42578125" style="159" customWidth="1"/>
    <col min="7674" max="7674" width="11.140625" style="159" customWidth="1"/>
    <col min="7675" max="7677" width="12.5703125" style="159" customWidth="1"/>
    <col min="7678" max="7919" width="8.85546875" style="159"/>
    <col min="7920" max="7920" width="50.42578125" style="159" customWidth="1"/>
    <col min="7921" max="7921" width="6.5703125" style="159" customWidth="1"/>
    <col min="7922" max="7922" width="21.7109375" style="159" customWidth="1"/>
    <col min="7923" max="7924" width="13.5703125" style="159" customWidth="1"/>
    <col min="7925" max="7925" width="14.7109375" style="159" customWidth="1"/>
    <col min="7926" max="7926" width="11.85546875" style="159" bestFit="1" customWidth="1"/>
    <col min="7927" max="7928" width="12.7109375" style="159" customWidth="1"/>
    <col min="7929" max="7929" width="14.42578125" style="159" customWidth="1"/>
    <col min="7930" max="7930" width="11.140625" style="159" customWidth="1"/>
    <col min="7931" max="7933" width="12.5703125" style="159" customWidth="1"/>
    <col min="7934" max="8175" width="8.85546875" style="159"/>
    <col min="8176" max="8176" width="50.42578125" style="159" customWidth="1"/>
    <col min="8177" max="8177" width="6.5703125" style="159" customWidth="1"/>
    <col min="8178" max="8178" width="21.7109375" style="159" customWidth="1"/>
    <col min="8179" max="8180" width="13.5703125" style="159" customWidth="1"/>
    <col min="8181" max="8181" width="14.7109375" style="159" customWidth="1"/>
    <col min="8182" max="8182" width="11.85546875" style="159" bestFit="1" customWidth="1"/>
    <col min="8183" max="8184" width="12.7109375" style="159" customWidth="1"/>
    <col min="8185" max="8185" width="14.42578125" style="159" customWidth="1"/>
    <col min="8186" max="8186" width="11.140625" style="159" customWidth="1"/>
    <col min="8187" max="8189" width="12.5703125" style="159" customWidth="1"/>
    <col min="8190" max="8431" width="8.85546875" style="159"/>
    <col min="8432" max="8432" width="50.42578125" style="159" customWidth="1"/>
    <col min="8433" max="8433" width="6.5703125" style="159" customWidth="1"/>
    <col min="8434" max="8434" width="21.7109375" style="159" customWidth="1"/>
    <col min="8435" max="8436" width="13.5703125" style="159" customWidth="1"/>
    <col min="8437" max="8437" width="14.7109375" style="159" customWidth="1"/>
    <col min="8438" max="8438" width="11.85546875" style="159" bestFit="1" customWidth="1"/>
    <col min="8439" max="8440" width="12.7109375" style="159" customWidth="1"/>
    <col min="8441" max="8441" width="14.42578125" style="159" customWidth="1"/>
    <col min="8442" max="8442" width="11.140625" style="159" customWidth="1"/>
    <col min="8443" max="8445" width="12.5703125" style="159" customWidth="1"/>
    <col min="8446" max="8687" width="8.85546875" style="159"/>
    <col min="8688" max="8688" width="50.42578125" style="159" customWidth="1"/>
    <col min="8689" max="8689" width="6.5703125" style="159" customWidth="1"/>
    <col min="8690" max="8690" width="21.7109375" style="159" customWidth="1"/>
    <col min="8691" max="8692" width="13.5703125" style="159" customWidth="1"/>
    <col min="8693" max="8693" width="14.7109375" style="159" customWidth="1"/>
    <col min="8694" max="8694" width="11.85546875" style="159" bestFit="1" customWidth="1"/>
    <col min="8695" max="8696" width="12.7109375" style="159" customWidth="1"/>
    <col min="8697" max="8697" width="14.42578125" style="159" customWidth="1"/>
    <col min="8698" max="8698" width="11.140625" style="159" customWidth="1"/>
    <col min="8699" max="8701" width="12.5703125" style="159" customWidth="1"/>
    <col min="8702" max="8943" width="8.85546875" style="159"/>
    <col min="8944" max="8944" width="50.42578125" style="159" customWidth="1"/>
    <col min="8945" max="8945" width="6.5703125" style="159" customWidth="1"/>
    <col min="8946" max="8946" width="21.7109375" style="159" customWidth="1"/>
    <col min="8947" max="8948" width="13.5703125" style="159" customWidth="1"/>
    <col min="8949" max="8949" width="14.7109375" style="159" customWidth="1"/>
    <col min="8950" max="8950" width="11.85546875" style="159" bestFit="1" customWidth="1"/>
    <col min="8951" max="8952" width="12.7109375" style="159" customWidth="1"/>
    <col min="8953" max="8953" width="14.42578125" style="159" customWidth="1"/>
    <col min="8954" max="8954" width="11.140625" style="159" customWidth="1"/>
    <col min="8955" max="8957" width="12.5703125" style="159" customWidth="1"/>
    <col min="8958" max="9199" width="8.85546875" style="159"/>
    <col min="9200" max="9200" width="50.42578125" style="159" customWidth="1"/>
    <col min="9201" max="9201" width="6.5703125" style="159" customWidth="1"/>
    <col min="9202" max="9202" width="21.7109375" style="159" customWidth="1"/>
    <col min="9203" max="9204" width="13.5703125" style="159" customWidth="1"/>
    <col min="9205" max="9205" width="14.7109375" style="159" customWidth="1"/>
    <col min="9206" max="9206" width="11.85546875" style="159" bestFit="1" customWidth="1"/>
    <col min="9207" max="9208" width="12.7109375" style="159" customWidth="1"/>
    <col min="9209" max="9209" width="14.42578125" style="159" customWidth="1"/>
    <col min="9210" max="9210" width="11.140625" style="159" customWidth="1"/>
    <col min="9211" max="9213" width="12.5703125" style="159" customWidth="1"/>
    <col min="9214" max="9455" width="8.85546875" style="159"/>
    <col min="9456" max="9456" width="50.42578125" style="159" customWidth="1"/>
    <col min="9457" max="9457" width="6.5703125" style="159" customWidth="1"/>
    <col min="9458" max="9458" width="21.7109375" style="159" customWidth="1"/>
    <col min="9459" max="9460" width="13.5703125" style="159" customWidth="1"/>
    <col min="9461" max="9461" width="14.7109375" style="159" customWidth="1"/>
    <col min="9462" max="9462" width="11.85546875" style="159" bestFit="1" customWidth="1"/>
    <col min="9463" max="9464" width="12.7109375" style="159" customWidth="1"/>
    <col min="9465" max="9465" width="14.42578125" style="159" customWidth="1"/>
    <col min="9466" max="9466" width="11.140625" style="159" customWidth="1"/>
    <col min="9467" max="9469" width="12.5703125" style="159" customWidth="1"/>
    <col min="9470" max="9711" width="8.85546875" style="159"/>
    <col min="9712" max="9712" width="50.42578125" style="159" customWidth="1"/>
    <col min="9713" max="9713" width="6.5703125" style="159" customWidth="1"/>
    <col min="9714" max="9714" width="21.7109375" style="159" customWidth="1"/>
    <col min="9715" max="9716" width="13.5703125" style="159" customWidth="1"/>
    <col min="9717" max="9717" width="14.7109375" style="159" customWidth="1"/>
    <col min="9718" max="9718" width="11.85546875" style="159" bestFit="1" customWidth="1"/>
    <col min="9719" max="9720" width="12.7109375" style="159" customWidth="1"/>
    <col min="9721" max="9721" width="14.42578125" style="159" customWidth="1"/>
    <col min="9722" max="9722" width="11.140625" style="159" customWidth="1"/>
    <col min="9723" max="9725" width="12.5703125" style="159" customWidth="1"/>
    <col min="9726" max="9967" width="8.85546875" style="159"/>
    <col min="9968" max="9968" width="50.42578125" style="159" customWidth="1"/>
    <col min="9969" max="9969" width="6.5703125" style="159" customWidth="1"/>
    <col min="9970" max="9970" width="21.7109375" style="159" customWidth="1"/>
    <col min="9971" max="9972" width="13.5703125" style="159" customWidth="1"/>
    <col min="9973" max="9973" width="14.7109375" style="159" customWidth="1"/>
    <col min="9974" max="9974" width="11.85546875" style="159" bestFit="1" customWidth="1"/>
    <col min="9975" max="9976" width="12.7109375" style="159" customWidth="1"/>
    <col min="9977" max="9977" width="14.42578125" style="159" customWidth="1"/>
    <col min="9978" max="9978" width="11.140625" style="159" customWidth="1"/>
    <col min="9979" max="9981" width="12.5703125" style="159" customWidth="1"/>
    <col min="9982" max="10223" width="8.85546875" style="159"/>
    <col min="10224" max="10224" width="50.42578125" style="159" customWidth="1"/>
    <col min="10225" max="10225" width="6.5703125" style="159" customWidth="1"/>
    <col min="10226" max="10226" width="21.7109375" style="159" customWidth="1"/>
    <col min="10227" max="10228" width="13.5703125" style="159" customWidth="1"/>
    <col min="10229" max="10229" width="14.7109375" style="159" customWidth="1"/>
    <col min="10230" max="10230" width="11.85546875" style="159" bestFit="1" customWidth="1"/>
    <col min="10231" max="10232" width="12.7109375" style="159" customWidth="1"/>
    <col min="10233" max="10233" width="14.42578125" style="159" customWidth="1"/>
    <col min="10234" max="10234" width="11.140625" style="159" customWidth="1"/>
    <col min="10235" max="10237" width="12.5703125" style="159" customWidth="1"/>
    <col min="10238" max="10479" width="8.85546875" style="159"/>
    <col min="10480" max="10480" width="50.42578125" style="159" customWidth="1"/>
    <col min="10481" max="10481" width="6.5703125" style="159" customWidth="1"/>
    <col min="10482" max="10482" width="21.7109375" style="159" customWidth="1"/>
    <col min="10483" max="10484" width="13.5703125" style="159" customWidth="1"/>
    <col min="10485" max="10485" width="14.7109375" style="159" customWidth="1"/>
    <col min="10486" max="10486" width="11.85546875" style="159" bestFit="1" customWidth="1"/>
    <col min="10487" max="10488" width="12.7109375" style="159" customWidth="1"/>
    <col min="10489" max="10489" width="14.42578125" style="159" customWidth="1"/>
    <col min="10490" max="10490" width="11.140625" style="159" customWidth="1"/>
    <col min="10491" max="10493" width="12.5703125" style="159" customWidth="1"/>
    <col min="10494" max="10735" width="8.85546875" style="159"/>
    <col min="10736" max="10736" width="50.42578125" style="159" customWidth="1"/>
    <col min="10737" max="10737" width="6.5703125" style="159" customWidth="1"/>
    <col min="10738" max="10738" width="21.7109375" style="159" customWidth="1"/>
    <col min="10739" max="10740" width="13.5703125" style="159" customWidth="1"/>
    <col min="10741" max="10741" width="14.7109375" style="159" customWidth="1"/>
    <col min="10742" max="10742" width="11.85546875" style="159" bestFit="1" customWidth="1"/>
    <col min="10743" max="10744" width="12.7109375" style="159" customWidth="1"/>
    <col min="10745" max="10745" width="14.42578125" style="159" customWidth="1"/>
    <col min="10746" max="10746" width="11.140625" style="159" customWidth="1"/>
    <col min="10747" max="10749" width="12.5703125" style="159" customWidth="1"/>
    <col min="10750" max="10991" width="8.85546875" style="159"/>
    <col min="10992" max="10992" width="50.42578125" style="159" customWidth="1"/>
    <col min="10993" max="10993" width="6.5703125" style="159" customWidth="1"/>
    <col min="10994" max="10994" width="21.7109375" style="159" customWidth="1"/>
    <col min="10995" max="10996" width="13.5703125" style="159" customWidth="1"/>
    <col min="10997" max="10997" width="14.7109375" style="159" customWidth="1"/>
    <col min="10998" max="10998" width="11.85546875" style="159" bestFit="1" customWidth="1"/>
    <col min="10999" max="11000" width="12.7109375" style="159" customWidth="1"/>
    <col min="11001" max="11001" width="14.42578125" style="159" customWidth="1"/>
    <col min="11002" max="11002" width="11.140625" style="159" customWidth="1"/>
    <col min="11003" max="11005" width="12.5703125" style="159" customWidth="1"/>
    <col min="11006" max="11247" width="8.85546875" style="159"/>
    <col min="11248" max="11248" width="50.42578125" style="159" customWidth="1"/>
    <col min="11249" max="11249" width="6.5703125" style="159" customWidth="1"/>
    <col min="11250" max="11250" width="21.7109375" style="159" customWidth="1"/>
    <col min="11251" max="11252" width="13.5703125" style="159" customWidth="1"/>
    <col min="11253" max="11253" width="14.7109375" style="159" customWidth="1"/>
    <col min="11254" max="11254" width="11.85546875" style="159" bestFit="1" customWidth="1"/>
    <col min="11255" max="11256" width="12.7109375" style="159" customWidth="1"/>
    <col min="11257" max="11257" width="14.42578125" style="159" customWidth="1"/>
    <col min="11258" max="11258" width="11.140625" style="159" customWidth="1"/>
    <col min="11259" max="11261" width="12.5703125" style="159" customWidth="1"/>
    <col min="11262" max="11503" width="8.85546875" style="159"/>
    <col min="11504" max="11504" width="50.42578125" style="159" customWidth="1"/>
    <col min="11505" max="11505" width="6.5703125" style="159" customWidth="1"/>
    <col min="11506" max="11506" width="21.7109375" style="159" customWidth="1"/>
    <col min="11507" max="11508" width="13.5703125" style="159" customWidth="1"/>
    <col min="11509" max="11509" width="14.7109375" style="159" customWidth="1"/>
    <col min="11510" max="11510" width="11.85546875" style="159" bestFit="1" customWidth="1"/>
    <col min="11511" max="11512" width="12.7109375" style="159" customWidth="1"/>
    <col min="11513" max="11513" width="14.42578125" style="159" customWidth="1"/>
    <col min="11514" max="11514" width="11.140625" style="159" customWidth="1"/>
    <col min="11515" max="11517" width="12.5703125" style="159" customWidth="1"/>
    <col min="11518" max="11759" width="8.85546875" style="159"/>
    <col min="11760" max="11760" width="50.42578125" style="159" customWidth="1"/>
    <col min="11761" max="11761" width="6.5703125" style="159" customWidth="1"/>
    <col min="11762" max="11762" width="21.7109375" style="159" customWidth="1"/>
    <col min="11763" max="11764" width="13.5703125" style="159" customWidth="1"/>
    <col min="11765" max="11765" width="14.7109375" style="159" customWidth="1"/>
    <col min="11766" max="11766" width="11.85546875" style="159" bestFit="1" customWidth="1"/>
    <col min="11767" max="11768" width="12.7109375" style="159" customWidth="1"/>
    <col min="11769" max="11769" width="14.42578125" style="159" customWidth="1"/>
    <col min="11770" max="11770" width="11.140625" style="159" customWidth="1"/>
    <col min="11771" max="11773" width="12.5703125" style="159" customWidth="1"/>
    <col min="11774" max="12015" width="8.85546875" style="159"/>
    <col min="12016" max="12016" width="50.42578125" style="159" customWidth="1"/>
    <col min="12017" max="12017" width="6.5703125" style="159" customWidth="1"/>
    <col min="12018" max="12018" width="21.7109375" style="159" customWidth="1"/>
    <col min="12019" max="12020" width="13.5703125" style="159" customWidth="1"/>
    <col min="12021" max="12021" width="14.7109375" style="159" customWidth="1"/>
    <col min="12022" max="12022" width="11.85546875" style="159" bestFit="1" customWidth="1"/>
    <col min="12023" max="12024" width="12.7109375" style="159" customWidth="1"/>
    <col min="12025" max="12025" width="14.42578125" style="159" customWidth="1"/>
    <col min="12026" max="12026" width="11.140625" style="159" customWidth="1"/>
    <col min="12027" max="12029" width="12.5703125" style="159" customWidth="1"/>
    <col min="12030" max="12271" width="8.85546875" style="159"/>
    <col min="12272" max="12272" width="50.42578125" style="159" customWidth="1"/>
    <col min="12273" max="12273" width="6.5703125" style="159" customWidth="1"/>
    <col min="12274" max="12274" width="21.7109375" style="159" customWidth="1"/>
    <col min="12275" max="12276" width="13.5703125" style="159" customWidth="1"/>
    <col min="12277" max="12277" width="14.7109375" style="159" customWidth="1"/>
    <col min="12278" max="12278" width="11.85546875" style="159" bestFit="1" customWidth="1"/>
    <col min="12279" max="12280" width="12.7109375" style="159" customWidth="1"/>
    <col min="12281" max="12281" width="14.42578125" style="159" customWidth="1"/>
    <col min="12282" max="12282" width="11.140625" style="159" customWidth="1"/>
    <col min="12283" max="12285" width="12.5703125" style="159" customWidth="1"/>
    <col min="12286" max="12527" width="8.85546875" style="159"/>
    <col min="12528" max="12528" width="50.42578125" style="159" customWidth="1"/>
    <col min="12529" max="12529" width="6.5703125" style="159" customWidth="1"/>
    <col min="12530" max="12530" width="21.7109375" style="159" customWidth="1"/>
    <col min="12531" max="12532" width="13.5703125" style="159" customWidth="1"/>
    <col min="12533" max="12533" width="14.7109375" style="159" customWidth="1"/>
    <col min="12534" max="12534" width="11.85546875" style="159" bestFit="1" customWidth="1"/>
    <col min="12535" max="12536" width="12.7109375" style="159" customWidth="1"/>
    <col min="12537" max="12537" width="14.42578125" style="159" customWidth="1"/>
    <col min="12538" max="12538" width="11.140625" style="159" customWidth="1"/>
    <col min="12539" max="12541" width="12.5703125" style="159" customWidth="1"/>
    <col min="12542" max="12783" width="8.85546875" style="159"/>
    <col min="12784" max="12784" width="50.42578125" style="159" customWidth="1"/>
    <col min="12785" max="12785" width="6.5703125" style="159" customWidth="1"/>
    <col min="12786" max="12786" width="21.7109375" style="159" customWidth="1"/>
    <col min="12787" max="12788" width="13.5703125" style="159" customWidth="1"/>
    <col min="12789" max="12789" width="14.7109375" style="159" customWidth="1"/>
    <col min="12790" max="12790" width="11.85546875" style="159" bestFit="1" customWidth="1"/>
    <col min="12791" max="12792" width="12.7109375" style="159" customWidth="1"/>
    <col min="12793" max="12793" width="14.42578125" style="159" customWidth="1"/>
    <col min="12794" max="12794" width="11.140625" style="159" customWidth="1"/>
    <col min="12795" max="12797" width="12.5703125" style="159" customWidth="1"/>
    <col min="12798" max="13039" width="8.85546875" style="159"/>
    <col min="13040" max="13040" width="50.42578125" style="159" customWidth="1"/>
    <col min="13041" max="13041" width="6.5703125" style="159" customWidth="1"/>
    <col min="13042" max="13042" width="21.7109375" style="159" customWidth="1"/>
    <col min="13043" max="13044" width="13.5703125" style="159" customWidth="1"/>
    <col min="13045" max="13045" width="14.7109375" style="159" customWidth="1"/>
    <col min="13046" max="13046" width="11.85546875" style="159" bestFit="1" customWidth="1"/>
    <col min="13047" max="13048" width="12.7109375" style="159" customWidth="1"/>
    <col min="13049" max="13049" width="14.42578125" style="159" customWidth="1"/>
    <col min="13050" max="13050" width="11.140625" style="159" customWidth="1"/>
    <col min="13051" max="13053" width="12.5703125" style="159" customWidth="1"/>
    <col min="13054" max="13295" width="8.85546875" style="159"/>
    <col min="13296" max="13296" width="50.42578125" style="159" customWidth="1"/>
    <col min="13297" max="13297" width="6.5703125" style="159" customWidth="1"/>
    <col min="13298" max="13298" width="21.7109375" style="159" customWidth="1"/>
    <col min="13299" max="13300" width="13.5703125" style="159" customWidth="1"/>
    <col min="13301" max="13301" width="14.7109375" style="159" customWidth="1"/>
    <col min="13302" max="13302" width="11.85546875" style="159" bestFit="1" customWidth="1"/>
    <col min="13303" max="13304" width="12.7109375" style="159" customWidth="1"/>
    <col min="13305" max="13305" width="14.42578125" style="159" customWidth="1"/>
    <col min="13306" max="13306" width="11.140625" style="159" customWidth="1"/>
    <col min="13307" max="13309" width="12.5703125" style="159" customWidth="1"/>
    <col min="13310" max="13551" width="8.85546875" style="159"/>
    <col min="13552" max="13552" width="50.42578125" style="159" customWidth="1"/>
    <col min="13553" max="13553" width="6.5703125" style="159" customWidth="1"/>
    <col min="13554" max="13554" width="21.7109375" style="159" customWidth="1"/>
    <col min="13555" max="13556" width="13.5703125" style="159" customWidth="1"/>
    <col min="13557" max="13557" width="14.7109375" style="159" customWidth="1"/>
    <col min="13558" max="13558" width="11.85546875" style="159" bestFit="1" customWidth="1"/>
    <col min="13559" max="13560" width="12.7109375" style="159" customWidth="1"/>
    <col min="13561" max="13561" width="14.42578125" style="159" customWidth="1"/>
    <col min="13562" max="13562" width="11.140625" style="159" customWidth="1"/>
    <col min="13563" max="13565" width="12.5703125" style="159" customWidth="1"/>
    <col min="13566" max="13807" width="8.85546875" style="159"/>
    <col min="13808" max="13808" width="50.42578125" style="159" customWidth="1"/>
    <col min="13809" max="13809" width="6.5703125" style="159" customWidth="1"/>
    <col min="13810" max="13810" width="21.7109375" style="159" customWidth="1"/>
    <col min="13811" max="13812" width="13.5703125" style="159" customWidth="1"/>
    <col min="13813" max="13813" width="14.7109375" style="159" customWidth="1"/>
    <col min="13814" max="13814" width="11.85546875" style="159" bestFit="1" customWidth="1"/>
    <col min="13815" max="13816" width="12.7109375" style="159" customWidth="1"/>
    <col min="13817" max="13817" width="14.42578125" style="159" customWidth="1"/>
    <col min="13818" max="13818" width="11.140625" style="159" customWidth="1"/>
    <col min="13819" max="13821" width="12.5703125" style="159" customWidth="1"/>
    <col min="13822" max="14063" width="8.85546875" style="159"/>
    <col min="14064" max="14064" width="50.42578125" style="159" customWidth="1"/>
    <col min="14065" max="14065" width="6.5703125" style="159" customWidth="1"/>
    <col min="14066" max="14066" width="21.7109375" style="159" customWidth="1"/>
    <col min="14067" max="14068" width="13.5703125" style="159" customWidth="1"/>
    <col min="14069" max="14069" width="14.7109375" style="159" customWidth="1"/>
    <col min="14070" max="14070" width="11.85546875" style="159" bestFit="1" customWidth="1"/>
    <col min="14071" max="14072" width="12.7109375" style="159" customWidth="1"/>
    <col min="14073" max="14073" width="14.42578125" style="159" customWidth="1"/>
    <col min="14074" max="14074" width="11.140625" style="159" customWidth="1"/>
    <col min="14075" max="14077" width="12.5703125" style="159" customWidth="1"/>
    <col min="14078" max="14319" width="8.85546875" style="159"/>
    <col min="14320" max="14320" width="50.42578125" style="159" customWidth="1"/>
    <col min="14321" max="14321" width="6.5703125" style="159" customWidth="1"/>
    <col min="14322" max="14322" width="21.7109375" style="159" customWidth="1"/>
    <col min="14323" max="14324" width="13.5703125" style="159" customWidth="1"/>
    <col min="14325" max="14325" width="14.7109375" style="159" customWidth="1"/>
    <col min="14326" max="14326" width="11.85546875" style="159" bestFit="1" customWidth="1"/>
    <col min="14327" max="14328" width="12.7109375" style="159" customWidth="1"/>
    <col min="14329" max="14329" width="14.42578125" style="159" customWidth="1"/>
    <col min="14330" max="14330" width="11.140625" style="159" customWidth="1"/>
    <col min="14331" max="14333" width="12.5703125" style="159" customWidth="1"/>
    <col min="14334" max="14575" width="8.85546875" style="159"/>
    <col min="14576" max="14576" width="50.42578125" style="159" customWidth="1"/>
    <col min="14577" max="14577" width="6.5703125" style="159" customWidth="1"/>
    <col min="14578" max="14578" width="21.7109375" style="159" customWidth="1"/>
    <col min="14579" max="14580" width="13.5703125" style="159" customWidth="1"/>
    <col min="14581" max="14581" width="14.7109375" style="159" customWidth="1"/>
    <col min="14582" max="14582" width="11.85546875" style="159" bestFit="1" customWidth="1"/>
    <col min="14583" max="14584" width="12.7109375" style="159" customWidth="1"/>
    <col min="14585" max="14585" width="14.42578125" style="159" customWidth="1"/>
    <col min="14586" max="14586" width="11.140625" style="159" customWidth="1"/>
    <col min="14587" max="14589" width="12.5703125" style="159" customWidth="1"/>
    <col min="14590" max="14831" width="8.85546875" style="159"/>
    <col min="14832" max="14832" width="50.42578125" style="159" customWidth="1"/>
    <col min="14833" max="14833" width="6.5703125" style="159" customWidth="1"/>
    <col min="14834" max="14834" width="21.7109375" style="159" customWidth="1"/>
    <col min="14835" max="14836" width="13.5703125" style="159" customWidth="1"/>
    <col min="14837" max="14837" width="14.7109375" style="159" customWidth="1"/>
    <col min="14838" max="14838" width="11.85546875" style="159" bestFit="1" customWidth="1"/>
    <col min="14839" max="14840" width="12.7109375" style="159" customWidth="1"/>
    <col min="14841" max="14841" width="14.42578125" style="159" customWidth="1"/>
    <col min="14842" max="14842" width="11.140625" style="159" customWidth="1"/>
    <col min="14843" max="14845" width="12.5703125" style="159" customWidth="1"/>
    <col min="14846" max="15087" width="8.85546875" style="159"/>
    <col min="15088" max="15088" width="50.42578125" style="159" customWidth="1"/>
    <col min="15089" max="15089" width="6.5703125" style="159" customWidth="1"/>
    <col min="15090" max="15090" width="21.7109375" style="159" customWidth="1"/>
    <col min="15091" max="15092" width="13.5703125" style="159" customWidth="1"/>
    <col min="15093" max="15093" width="14.7109375" style="159" customWidth="1"/>
    <col min="15094" max="15094" width="11.85546875" style="159" bestFit="1" customWidth="1"/>
    <col min="15095" max="15096" width="12.7109375" style="159" customWidth="1"/>
    <col min="15097" max="15097" width="14.42578125" style="159" customWidth="1"/>
    <col min="15098" max="15098" width="11.140625" style="159" customWidth="1"/>
    <col min="15099" max="15101" width="12.5703125" style="159" customWidth="1"/>
    <col min="15102" max="15343" width="8.85546875" style="159"/>
    <col min="15344" max="15344" width="50.42578125" style="159" customWidth="1"/>
    <col min="15345" max="15345" width="6.5703125" style="159" customWidth="1"/>
    <col min="15346" max="15346" width="21.7109375" style="159" customWidth="1"/>
    <col min="15347" max="15348" width="13.5703125" style="159" customWidth="1"/>
    <col min="15349" max="15349" width="14.7109375" style="159" customWidth="1"/>
    <col min="15350" max="15350" width="11.85546875" style="159" bestFit="1" customWidth="1"/>
    <col min="15351" max="15352" width="12.7109375" style="159" customWidth="1"/>
    <col min="15353" max="15353" width="14.42578125" style="159" customWidth="1"/>
    <col min="15354" max="15354" width="11.140625" style="159" customWidth="1"/>
    <col min="15355" max="15357" width="12.5703125" style="159" customWidth="1"/>
    <col min="15358" max="15599" width="8.85546875" style="159"/>
    <col min="15600" max="15600" width="50.42578125" style="159" customWidth="1"/>
    <col min="15601" max="15601" width="6.5703125" style="159" customWidth="1"/>
    <col min="15602" max="15602" width="21.7109375" style="159" customWidth="1"/>
    <col min="15603" max="15604" width="13.5703125" style="159" customWidth="1"/>
    <col min="15605" max="15605" width="14.7109375" style="159" customWidth="1"/>
    <col min="15606" max="15606" width="11.85546875" style="159" bestFit="1" customWidth="1"/>
    <col min="15607" max="15608" width="12.7109375" style="159" customWidth="1"/>
    <col min="15609" max="15609" width="14.42578125" style="159" customWidth="1"/>
    <col min="15610" max="15610" width="11.140625" style="159" customWidth="1"/>
    <col min="15611" max="15613" width="12.5703125" style="159" customWidth="1"/>
    <col min="15614" max="15855" width="8.85546875" style="159"/>
    <col min="15856" max="15856" width="50.42578125" style="159" customWidth="1"/>
    <col min="15857" max="15857" width="6.5703125" style="159" customWidth="1"/>
    <col min="15858" max="15858" width="21.7109375" style="159" customWidth="1"/>
    <col min="15859" max="15860" width="13.5703125" style="159" customWidth="1"/>
    <col min="15861" max="15861" width="14.7109375" style="159" customWidth="1"/>
    <col min="15862" max="15862" width="11.85546875" style="159" bestFit="1" customWidth="1"/>
    <col min="15863" max="15864" width="12.7109375" style="159" customWidth="1"/>
    <col min="15865" max="15865" width="14.42578125" style="159" customWidth="1"/>
    <col min="15866" max="15866" width="11.140625" style="159" customWidth="1"/>
    <col min="15867" max="15869" width="12.5703125" style="159" customWidth="1"/>
    <col min="15870" max="16111" width="8.85546875" style="159"/>
    <col min="16112" max="16112" width="50.42578125" style="159" customWidth="1"/>
    <col min="16113" max="16113" width="6.5703125" style="159" customWidth="1"/>
    <col min="16114" max="16114" width="21.7109375" style="159" customWidth="1"/>
    <col min="16115" max="16116" width="13.5703125" style="159" customWidth="1"/>
    <col min="16117" max="16117" width="14.7109375" style="159" customWidth="1"/>
    <col min="16118" max="16118" width="11.85546875" style="159" bestFit="1" customWidth="1"/>
    <col min="16119" max="16120" width="12.7109375" style="159" customWidth="1"/>
    <col min="16121" max="16121" width="14.42578125" style="159" customWidth="1"/>
    <col min="16122" max="16122" width="11.140625" style="159" customWidth="1"/>
    <col min="16123" max="16125" width="12.5703125" style="159" customWidth="1"/>
    <col min="16126" max="16384" width="8.85546875" style="159"/>
  </cols>
  <sheetData>
    <row r="1" spans="1:6" x14ac:dyDescent="0.25">
      <c r="A1" s="24"/>
      <c r="B1" s="25"/>
      <c r="C1" s="26"/>
      <c r="D1" s="52"/>
      <c r="E1" s="53"/>
      <c r="F1" s="27"/>
    </row>
    <row r="2" spans="1:6" ht="33" customHeight="1" thickBot="1" x14ac:dyDescent="0.3">
      <c r="A2" s="237" t="s">
        <v>98</v>
      </c>
      <c r="B2" s="237"/>
      <c r="C2" s="237"/>
      <c r="D2" s="237"/>
      <c r="E2" s="54"/>
      <c r="F2" s="28" t="s">
        <v>17</v>
      </c>
    </row>
    <row r="3" spans="1:6" ht="14.1" customHeight="1" x14ac:dyDescent="0.25">
      <c r="A3" s="29"/>
      <c r="B3" s="30"/>
      <c r="C3" s="30"/>
      <c r="D3" s="55"/>
      <c r="E3" s="56" t="s">
        <v>124</v>
      </c>
      <c r="F3" s="31" t="s">
        <v>42</v>
      </c>
    </row>
    <row r="4" spans="1:6" ht="14.1" customHeight="1" x14ac:dyDescent="0.25">
      <c r="A4" s="32"/>
      <c r="B4" s="32"/>
      <c r="C4" s="238" t="s">
        <v>648</v>
      </c>
      <c r="D4" s="239"/>
      <c r="E4" s="57" t="s">
        <v>103</v>
      </c>
      <c r="F4" s="33">
        <v>42186</v>
      </c>
    </row>
    <row r="5" spans="1:6" ht="14.1" customHeight="1" x14ac:dyDescent="0.25">
      <c r="A5" s="29"/>
      <c r="B5" s="29"/>
      <c r="C5" s="29"/>
      <c r="D5" s="58"/>
      <c r="E5" s="57"/>
      <c r="F5" s="35"/>
    </row>
    <row r="6" spans="1:6" ht="15.95" customHeight="1" x14ac:dyDescent="0.25">
      <c r="A6" s="36" t="s">
        <v>119</v>
      </c>
      <c r="B6" s="212" t="s">
        <v>189</v>
      </c>
      <c r="C6" s="38"/>
      <c r="D6" s="59"/>
      <c r="E6" s="57" t="s">
        <v>167</v>
      </c>
      <c r="F6" s="39" t="s">
        <v>62</v>
      </c>
    </row>
    <row r="7" spans="1:6" ht="15.95" customHeight="1" x14ac:dyDescent="0.25">
      <c r="A7" s="36" t="s">
        <v>100</v>
      </c>
      <c r="B7" s="37" t="s">
        <v>190</v>
      </c>
      <c r="C7" s="40"/>
      <c r="D7" s="60"/>
      <c r="E7" s="57" t="s">
        <v>8</v>
      </c>
      <c r="F7" s="41" t="s">
        <v>3</v>
      </c>
    </row>
    <row r="8" spans="1:6" ht="14.1" customHeight="1" x14ac:dyDescent="0.25">
      <c r="A8" s="36" t="s">
        <v>176</v>
      </c>
      <c r="B8" s="42"/>
      <c r="C8" s="42"/>
      <c r="D8" s="61"/>
      <c r="E8" s="57"/>
      <c r="F8" s="43"/>
    </row>
    <row r="9" spans="1:6" ht="14.1" customHeight="1" thickBot="1" x14ac:dyDescent="0.3">
      <c r="A9" s="36" t="s">
        <v>21</v>
      </c>
      <c r="B9" s="27"/>
      <c r="C9" s="44"/>
      <c r="D9" s="58"/>
      <c r="E9" s="57" t="s">
        <v>121</v>
      </c>
      <c r="F9" s="45" t="s">
        <v>27</v>
      </c>
    </row>
    <row r="10" spans="1:6" ht="15" customHeight="1" x14ac:dyDescent="0.25">
      <c r="A10" s="163"/>
      <c r="B10" s="163"/>
      <c r="C10" s="163"/>
      <c r="D10" s="163"/>
      <c r="E10" s="163"/>
    </row>
    <row r="11" spans="1:6" ht="24.75" customHeight="1" x14ac:dyDescent="0.25">
      <c r="A11" s="158" t="s">
        <v>99</v>
      </c>
      <c r="B11" s="158"/>
      <c r="C11" s="160"/>
      <c r="D11" s="162"/>
      <c r="E11" s="162"/>
    </row>
    <row r="12" spans="1:6" ht="38.25" x14ac:dyDescent="0.25">
      <c r="A12" s="207" t="s">
        <v>182</v>
      </c>
      <c r="B12" s="207" t="s">
        <v>125</v>
      </c>
      <c r="C12" s="207" t="s">
        <v>49</v>
      </c>
      <c r="D12" s="208" t="s">
        <v>186</v>
      </c>
      <c r="E12" s="209" t="s">
        <v>187</v>
      </c>
      <c r="F12" s="210" t="s">
        <v>188</v>
      </c>
    </row>
    <row r="13" spans="1:6" ht="15.75" thickBot="1" x14ac:dyDescent="0.3">
      <c r="A13" s="211">
        <v>1</v>
      </c>
      <c r="B13" s="211">
        <v>2</v>
      </c>
      <c r="C13" s="211">
        <v>3</v>
      </c>
      <c r="D13" s="211">
        <v>4</v>
      </c>
      <c r="E13" s="211">
        <v>5</v>
      </c>
      <c r="F13" s="211">
        <v>6</v>
      </c>
    </row>
    <row r="14" spans="1:6" ht="21.75" customHeight="1" x14ac:dyDescent="0.25">
      <c r="A14" s="202" t="s">
        <v>64</v>
      </c>
      <c r="B14" s="203" t="s">
        <v>87</v>
      </c>
      <c r="C14" s="204" t="s">
        <v>162</v>
      </c>
      <c r="D14" s="205">
        <v>909029900</v>
      </c>
      <c r="E14" s="205">
        <v>419362191</v>
      </c>
      <c r="F14" s="206">
        <f>ROUND(E14/D14,4)</f>
        <v>0.46129999999999999</v>
      </c>
    </row>
    <row r="15" spans="1:6" ht="22.5" customHeight="1" x14ac:dyDescent="0.25">
      <c r="A15" s="166" t="s">
        <v>138</v>
      </c>
      <c r="B15" s="167"/>
      <c r="C15" s="168"/>
      <c r="D15" s="168"/>
      <c r="E15" s="168"/>
      <c r="F15" s="169"/>
    </row>
    <row r="16" spans="1:6" x14ac:dyDescent="0.25">
      <c r="A16" s="170" t="s">
        <v>203</v>
      </c>
      <c r="B16" s="171" t="s">
        <v>87</v>
      </c>
      <c r="C16" s="172" t="s">
        <v>12</v>
      </c>
      <c r="D16" s="164">
        <v>136008600</v>
      </c>
      <c r="E16" s="164">
        <v>49178238</v>
      </c>
      <c r="F16" s="165">
        <f t="shared" ref="F16:F24" si="0">ROUND(E16/D16,4)</f>
        <v>0.36159999999999998</v>
      </c>
    </row>
    <row r="17" spans="1:6" x14ac:dyDescent="0.25">
      <c r="A17" s="170" t="s">
        <v>204</v>
      </c>
      <c r="B17" s="171" t="s">
        <v>87</v>
      </c>
      <c r="C17" s="172" t="s">
        <v>84</v>
      </c>
      <c r="D17" s="164">
        <v>101614600</v>
      </c>
      <c r="E17" s="164">
        <v>37836490.539999999</v>
      </c>
      <c r="F17" s="165">
        <f t="shared" si="0"/>
        <v>0.37240000000000001</v>
      </c>
    </row>
    <row r="18" spans="1:6" x14ac:dyDescent="0.25">
      <c r="A18" s="170" t="s">
        <v>205</v>
      </c>
      <c r="B18" s="171" t="s">
        <v>87</v>
      </c>
      <c r="C18" s="172" t="s">
        <v>178</v>
      </c>
      <c r="D18" s="164">
        <v>101614600</v>
      </c>
      <c r="E18" s="164">
        <v>37836490.539999999</v>
      </c>
      <c r="F18" s="165">
        <f t="shared" si="0"/>
        <v>0.37240000000000001</v>
      </c>
    </row>
    <row r="19" spans="1:6" ht="57" x14ac:dyDescent="0.25">
      <c r="A19" s="170" t="s">
        <v>649</v>
      </c>
      <c r="B19" s="171" t="s">
        <v>87</v>
      </c>
      <c r="C19" s="172" t="s">
        <v>177</v>
      </c>
      <c r="D19" s="164">
        <v>101245100</v>
      </c>
      <c r="E19" s="164">
        <v>36247750.079999998</v>
      </c>
      <c r="F19" s="165">
        <f t="shared" si="0"/>
        <v>0.35799999999999998</v>
      </c>
    </row>
    <row r="20" spans="1:6" ht="90.75" x14ac:dyDescent="0.25">
      <c r="A20" s="170" t="s">
        <v>206</v>
      </c>
      <c r="B20" s="171" t="s">
        <v>87</v>
      </c>
      <c r="C20" s="172" t="s">
        <v>133</v>
      </c>
      <c r="D20" s="164">
        <v>106900</v>
      </c>
      <c r="E20" s="164">
        <v>50860.26</v>
      </c>
      <c r="F20" s="165">
        <f t="shared" si="0"/>
        <v>0.4758</v>
      </c>
    </row>
    <row r="21" spans="1:6" ht="34.5" x14ac:dyDescent="0.25">
      <c r="A21" s="170" t="s">
        <v>207</v>
      </c>
      <c r="B21" s="171" t="s">
        <v>87</v>
      </c>
      <c r="C21" s="172" t="s">
        <v>132</v>
      </c>
      <c r="D21" s="164">
        <v>131600</v>
      </c>
      <c r="E21" s="164">
        <v>71580.94</v>
      </c>
      <c r="F21" s="165">
        <f t="shared" si="0"/>
        <v>0.54390000000000005</v>
      </c>
    </row>
    <row r="22" spans="1:6" ht="68.25" x14ac:dyDescent="0.25">
      <c r="A22" s="170" t="s">
        <v>650</v>
      </c>
      <c r="B22" s="171" t="s">
        <v>87</v>
      </c>
      <c r="C22" s="172" t="s">
        <v>90</v>
      </c>
      <c r="D22" s="164">
        <v>131000</v>
      </c>
      <c r="E22" s="164">
        <v>1466299.26</v>
      </c>
      <c r="F22" s="165">
        <f t="shared" si="0"/>
        <v>11.193099999999999</v>
      </c>
    </row>
    <row r="23" spans="1:6" ht="23.25" x14ac:dyDescent="0.25">
      <c r="A23" s="170" t="s">
        <v>208</v>
      </c>
      <c r="B23" s="171" t="s">
        <v>87</v>
      </c>
      <c r="C23" s="172" t="s">
        <v>161</v>
      </c>
      <c r="D23" s="164">
        <v>6173900</v>
      </c>
      <c r="E23" s="164">
        <v>3343131.03</v>
      </c>
      <c r="F23" s="165">
        <f t="shared" si="0"/>
        <v>0.54149999999999998</v>
      </c>
    </row>
    <row r="24" spans="1:6" ht="23.25" x14ac:dyDescent="0.25">
      <c r="A24" s="170" t="s">
        <v>209</v>
      </c>
      <c r="B24" s="171" t="s">
        <v>87</v>
      </c>
      <c r="C24" s="172" t="s">
        <v>93</v>
      </c>
      <c r="D24" s="164">
        <v>6173900</v>
      </c>
      <c r="E24" s="164">
        <v>3343131.03</v>
      </c>
      <c r="F24" s="165">
        <f t="shared" si="0"/>
        <v>0.54149999999999998</v>
      </c>
    </row>
    <row r="25" spans="1:6" ht="57" x14ac:dyDescent="0.25">
      <c r="A25" s="170" t="s">
        <v>210</v>
      </c>
      <c r="B25" s="171" t="s">
        <v>87</v>
      </c>
      <c r="C25" s="172" t="s">
        <v>52</v>
      </c>
      <c r="D25" s="164">
        <v>0</v>
      </c>
      <c r="E25" s="164">
        <v>1087271.52</v>
      </c>
      <c r="F25" s="165"/>
    </row>
    <row r="26" spans="1:6" ht="68.25" x14ac:dyDescent="0.25">
      <c r="A26" s="170" t="s">
        <v>211</v>
      </c>
      <c r="B26" s="171" t="s">
        <v>87</v>
      </c>
      <c r="C26" s="172" t="s">
        <v>11</v>
      </c>
      <c r="D26" s="164">
        <v>0</v>
      </c>
      <c r="E26" s="164">
        <v>30394.35</v>
      </c>
      <c r="F26" s="165"/>
    </row>
    <row r="27" spans="1:6" ht="57" x14ac:dyDescent="0.25">
      <c r="A27" s="170" t="s">
        <v>212</v>
      </c>
      <c r="B27" s="171" t="s">
        <v>87</v>
      </c>
      <c r="C27" s="172" t="s">
        <v>9</v>
      </c>
      <c r="D27" s="164">
        <v>0</v>
      </c>
      <c r="E27" s="164">
        <v>2318554.04</v>
      </c>
      <c r="F27" s="165"/>
    </row>
    <row r="28" spans="1:6" ht="57" x14ac:dyDescent="0.25">
      <c r="A28" s="170" t="s">
        <v>213</v>
      </c>
      <c r="B28" s="171" t="s">
        <v>87</v>
      </c>
      <c r="C28" s="172" t="s">
        <v>164</v>
      </c>
      <c r="D28" s="164">
        <v>6173900</v>
      </c>
      <c r="E28" s="164">
        <v>-93088.88</v>
      </c>
      <c r="F28" s="165">
        <f>ROUND(E28/D28,4)</f>
        <v>-1.5100000000000001E-2</v>
      </c>
    </row>
    <row r="29" spans="1:6" x14ac:dyDescent="0.25">
      <c r="A29" s="170" t="s">
        <v>214</v>
      </c>
      <c r="B29" s="171" t="s">
        <v>87</v>
      </c>
      <c r="C29" s="172" t="s">
        <v>80</v>
      </c>
      <c r="D29" s="164">
        <v>8107100</v>
      </c>
      <c r="E29" s="164">
        <v>3939403.8</v>
      </c>
      <c r="F29" s="165">
        <f>ROUND(E29/D29,4)</f>
        <v>0.4859</v>
      </c>
    </row>
    <row r="30" spans="1:6" ht="23.25" x14ac:dyDescent="0.25">
      <c r="A30" s="170" t="s">
        <v>215</v>
      </c>
      <c r="B30" s="171" t="s">
        <v>87</v>
      </c>
      <c r="C30" s="172" t="s">
        <v>1</v>
      </c>
      <c r="D30" s="164">
        <v>8000000</v>
      </c>
      <c r="E30" s="164">
        <v>3887246.1</v>
      </c>
      <c r="F30" s="165">
        <f>ROUND(E30/D30,4)</f>
        <v>0.4859</v>
      </c>
    </row>
    <row r="31" spans="1:6" ht="23.25" x14ac:dyDescent="0.25">
      <c r="A31" s="170" t="s">
        <v>215</v>
      </c>
      <c r="B31" s="171" t="s">
        <v>87</v>
      </c>
      <c r="C31" s="172" t="s">
        <v>159</v>
      </c>
      <c r="D31" s="164">
        <v>8000000</v>
      </c>
      <c r="E31" s="164">
        <v>3883212.36</v>
      </c>
      <c r="F31" s="165">
        <f>ROUND(E31/D31,4)</f>
        <v>0.4854</v>
      </c>
    </row>
    <row r="32" spans="1:6" ht="34.5" x14ac:dyDescent="0.25">
      <c r="A32" s="170" t="s">
        <v>216</v>
      </c>
      <c r="B32" s="171" t="s">
        <v>87</v>
      </c>
      <c r="C32" s="172" t="s">
        <v>158</v>
      </c>
      <c r="D32" s="164">
        <v>0</v>
      </c>
      <c r="E32" s="164">
        <v>4033.74</v>
      </c>
      <c r="F32" s="165"/>
    </row>
    <row r="33" spans="1:6" x14ac:dyDescent="0.25">
      <c r="A33" s="170" t="s">
        <v>217</v>
      </c>
      <c r="B33" s="171" t="s">
        <v>87</v>
      </c>
      <c r="C33" s="172" t="s">
        <v>7</v>
      </c>
      <c r="D33" s="164">
        <v>107100</v>
      </c>
      <c r="E33" s="164">
        <v>52157.7</v>
      </c>
      <c r="F33" s="165">
        <f t="shared" ref="F33:F77" si="1">ROUND(E33/D33,4)</f>
        <v>0.48699999999999999</v>
      </c>
    </row>
    <row r="34" spans="1:6" x14ac:dyDescent="0.25">
      <c r="A34" s="170" t="s">
        <v>217</v>
      </c>
      <c r="B34" s="171" t="s">
        <v>87</v>
      </c>
      <c r="C34" s="172" t="s">
        <v>6</v>
      </c>
      <c r="D34" s="164">
        <v>107100</v>
      </c>
      <c r="E34" s="164">
        <v>52157.7</v>
      </c>
      <c r="F34" s="165">
        <f t="shared" si="1"/>
        <v>0.48699999999999999</v>
      </c>
    </row>
    <row r="35" spans="1:6" x14ac:dyDescent="0.25">
      <c r="A35" s="170" t="s">
        <v>218</v>
      </c>
      <c r="B35" s="171" t="s">
        <v>87</v>
      </c>
      <c r="C35" s="172" t="s">
        <v>153</v>
      </c>
      <c r="D35" s="164">
        <v>167500</v>
      </c>
      <c r="E35" s="164">
        <v>50282.01</v>
      </c>
      <c r="F35" s="165">
        <f t="shared" si="1"/>
        <v>0.30020000000000002</v>
      </c>
    </row>
    <row r="36" spans="1:6" x14ac:dyDescent="0.25">
      <c r="A36" s="170" t="s">
        <v>219</v>
      </c>
      <c r="B36" s="171" t="s">
        <v>87</v>
      </c>
      <c r="C36" s="172" t="s">
        <v>70</v>
      </c>
      <c r="D36" s="164">
        <v>200</v>
      </c>
      <c r="E36" s="164">
        <v>0</v>
      </c>
      <c r="F36" s="165">
        <f t="shared" si="1"/>
        <v>0</v>
      </c>
    </row>
    <row r="37" spans="1:6" ht="34.5" x14ac:dyDescent="0.25">
      <c r="A37" s="170" t="s">
        <v>220</v>
      </c>
      <c r="B37" s="171" t="s">
        <v>87</v>
      </c>
      <c r="C37" s="172" t="s">
        <v>126</v>
      </c>
      <c r="D37" s="164">
        <v>200</v>
      </c>
      <c r="E37" s="164">
        <v>0</v>
      </c>
      <c r="F37" s="165">
        <f t="shared" si="1"/>
        <v>0</v>
      </c>
    </row>
    <row r="38" spans="1:6" x14ac:dyDescent="0.25">
      <c r="A38" s="170" t="s">
        <v>221</v>
      </c>
      <c r="B38" s="171" t="s">
        <v>87</v>
      </c>
      <c r="C38" s="172" t="s">
        <v>77</v>
      </c>
      <c r="D38" s="164">
        <v>167300</v>
      </c>
      <c r="E38" s="164">
        <v>50282.01</v>
      </c>
      <c r="F38" s="165">
        <f t="shared" si="1"/>
        <v>0.30049999999999999</v>
      </c>
    </row>
    <row r="39" spans="1:6" x14ac:dyDescent="0.25">
      <c r="A39" s="170" t="s">
        <v>222</v>
      </c>
      <c r="B39" s="171" t="s">
        <v>87</v>
      </c>
      <c r="C39" s="172" t="s">
        <v>223</v>
      </c>
      <c r="D39" s="164">
        <v>35200</v>
      </c>
      <c r="E39" s="164">
        <v>50282.01</v>
      </c>
      <c r="F39" s="165">
        <f t="shared" si="1"/>
        <v>1.4285000000000001</v>
      </c>
    </row>
    <row r="40" spans="1:6" ht="34.5" x14ac:dyDescent="0.25">
      <c r="A40" s="170" t="s">
        <v>224</v>
      </c>
      <c r="B40" s="171" t="s">
        <v>87</v>
      </c>
      <c r="C40" s="172" t="s">
        <v>225</v>
      </c>
      <c r="D40" s="164">
        <v>35200</v>
      </c>
      <c r="E40" s="164">
        <v>50282.01</v>
      </c>
      <c r="F40" s="165">
        <f t="shared" si="1"/>
        <v>1.4285000000000001</v>
      </c>
    </row>
    <row r="41" spans="1:6" x14ac:dyDescent="0.25">
      <c r="A41" s="170" t="s">
        <v>226</v>
      </c>
      <c r="B41" s="171" t="s">
        <v>87</v>
      </c>
      <c r="C41" s="172" t="s">
        <v>227</v>
      </c>
      <c r="D41" s="164">
        <v>132100</v>
      </c>
      <c r="E41" s="164">
        <v>0</v>
      </c>
      <c r="F41" s="165">
        <f t="shared" si="1"/>
        <v>0</v>
      </c>
    </row>
    <row r="42" spans="1:6" ht="34.5" x14ac:dyDescent="0.25">
      <c r="A42" s="170" t="s">
        <v>228</v>
      </c>
      <c r="B42" s="171" t="s">
        <v>87</v>
      </c>
      <c r="C42" s="172" t="s">
        <v>229</v>
      </c>
      <c r="D42" s="164">
        <v>132100</v>
      </c>
      <c r="E42" s="164">
        <v>0</v>
      </c>
      <c r="F42" s="165">
        <f t="shared" si="1"/>
        <v>0</v>
      </c>
    </row>
    <row r="43" spans="1:6" x14ac:dyDescent="0.25">
      <c r="A43" s="170" t="s">
        <v>230</v>
      </c>
      <c r="B43" s="171" t="s">
        <v>87</v>
      </c>
      <c r="C43" s="172" t="s">
        <v>29</v>
      </c>
      <c r="D43" s="164">
        <v>3134200</v>
      </c>
      <c r="E43" s="164">
        <v>1376905.94</v>
      </c>
      <c r="F43" s="165">
        <f t="shared" si="1"/>
        <v>0.43930000000000002</v>
      </c>
    </row>
    <row r="44" spans="1:6" ht="23.25" x14ac:dyDescent="0.25">
      <c r="A44" s="170" t="s">
        <v>231</v>
      </c>
      <c r="B44" s="171" t="s">
        <v>87</v>
      </c>
      <c r="C44" s="172" t="s">
        <v>157</v>
      </c>
      <c r="D44" s="164">
        <v>3134200</v>
      </c>
      <c r="E44" s="164">
        <v>1376905.94</v>
      </c>
      <c r="F44" s="165">
        <f t="shared" si="1"/>
        <v>0.43930000000000002</v>
      </c>
    </row>
    <row r="45" spans="1:6" ht="34.5" x14ac:dyDescent="0.25">
      <c r="A45" s="170" t="s">
        <v>232</v>
      </c>
      <c r="B45" s="171" t="s">
        <v>87</v>
      </c>
      <c r="C45" s="172" t="s">
        <v>156</v>
      </c>
      <c r="D45" s="164">
        <v>3134200</v>
      </c>
      <c r="E45" s="164">
        <v>1376905.94</v>
      </c>
      <c r="F45" s="165">
        <f t="shared" si="1"/>
        <v>0.43930000000000002</v>
      </c>
    </row>
    <row r="46" spans="1:6" ht="23.25" x14ac:dyDescent="0.25">
      <c r="A46" s="170" t="s">
        <v>233</v>
      </c>
      <c r="B46" s="171" t="s">
        <v>87</v>
      </c>
      <c r="C46" s="172" t="s">
        <v>101</v>
      </c>
      <c r="D46" s="164">
        <v>8521100</v>
      </c>
      <c r="E46" s="164">
        <v>116.4</v>
      </c>
      <c r="F46" s="165">
        <f t="shared" si="1"/>
        <v>0</v>
      </c>
    </row>
    <row r="47" spans="1:6" ht="23.25" x14ac:dyDescent="0.25">
      <c r="A47" s="170" t="s">
        <v>234</v>
      </c>
      <c r="B47" s="171" t="s">
        <v>87</v>
      </c>
      <c r="C47" s="172" t="s">
        <v>15</v>
      </c>
      <c r="D47" s="164">
        <v>272000</v>
      </c>
      <c r="E47" s="164">
        <v>1.44</v>
      </c>
      <c r="F47" s="165">
        <f t="shared" si="1"/>
        <v>0</v>
      </c>
    </row>
    <row r="48" spans="1:6" ht="34.5" x14ac:dyDescent="0.25">
      <c r="A48" s="170" t="s">
        <v>235</v>
      </c>
      <c r="B48" s="171" t="s">
        <v>87</v>
      </c>
      <c r="C48" s="172" t="s">
        <v>120</v>
      </c>
      <c r="D48" s="164">
        <v>272000</v>
      </c>
      <c r="E48" s="164">
        <v>1.44</v>
      </c>
      <c r="F48" s="165">
        <f t="shared" si="1"/>
        <v>0</v>
      </c>
    </row>
    <row r="49" spans="1:6" x14ac:dyDescent="0.25">
      <c r="A49" s="170" t="s">
        <v>236</v>
      </c>
      <c r="B49" s="171" t="s">
        <v>87</v>
      </c>
      <c r="C49" s="172" t="s">
        <v>237</v>
      </c>
      <c r="D49" s="164">
        <v>299000</v>
      </c>
      <c r="E49" s="164">
        <v>0</v>
      </c>
      <c r="F49" s="165">
        <f t="shared" si="1"/>
        <v>0</v>
      </c>
    </row>
    <row r="50" spans="1:6" x14ac:dyDescent="0.25">
      <c r="A50" s="170" t="s">
        <v>238</v>
      </c>
      <c r="B50" s="171" t="s">
        <v>87</v>
      </c>
      <c r="C50" s="172" t="s">
        <v>239</v>
      </c>
      <c r="D50" s="164">
        <v>299000</v>
      </c>
      <c r="E50" s="164">
        <v>0</v>
      </c>
      <c r="F50" s="165">
        <f t="shared" si="1"/>
        <v>0</v>
      </c>
    </row>
    <row r="51" spans="1:6" x14ac:dyDescent="0.25">
      <c r="A51" s="170" t="s">
        <v>240</v>
      </c>
      <c r="B51" s="171" t="s">
        <v>87</v>
      </c>
      <c r="C51" s="172" t="s">
        <v>241</v>
      </c>
      <c r="D51" s="164">
        <v>299000</v>
      </c>
      <c r="E51" s="164">
        <v>0</v>
      </c>
      <c r="F51" s="165">
        <f t="shared" si="1"/>
        <v>0</v>
      </c>
    </row>
    <row r="52" spans="1:6" x14ac:dyDescent="0.25">
      <c r="A52" s="170" t="s">
        <v>242</v>
      </c>
      <c r="B52" s="171" t="s">
        <v>87</v>
      </c>
      <c r="C52" s="172" t="s">
        <v>39</v>
      </c>
      <c r="D52" s="164">
        <v>7698100</v>
      </c>
      <c r="E52" s="164">
        <v>101.84</v>
      </c>
      <c r="F52" s="165">
        <f t="shared" si="1"/>
        <v>0</v>
      </c>
    </row>
    <row r="53" spans="1:6" x14ac:dyDescent="0.25">
      <c r="A53" s="170" t="s">
        <v>243</v>
      </c>
      <c r="B53" s="171" t="s">
        <v>87</v>
      </c>
      <c r="C53" s="172" t="s">
        <v>244</v>
      </c>
      <c r="D53" s="164">
        <v>1167100</v>
      </c>
      <c r="E53" s="164">
        <v>0</v>
      </c>
      <c r="F53" s="165">
        <f t="shared" si="1"/>
        <v>0</v>
      </c>
    </row>
    <row r="54" spans="1:6" ht="23.25" x14ac:dyDescent="0.25">
      <c r="A54" s="170" t="s">
        <v>245</v>
      </c>
      <c r="B54" s="171" t="s">
        <v>87</v>
      </c>
      <c r="C54" s="172" t="s">
        <v>148</v>
      </c>
      <c r="D54" s="164">
        <v>6531000</v>
      </c>
      <c r="E54" s="164">
        <v>101.84</v>
      </c>
      <c r="F54" s="165">
        <f t="shared" si="1"/>
        <v>0</v>
      </c>
    </row>
    <row r="55" spans="1:6" ht="34.5" x14ac:dyDescent="0.25">
      <c r="A55" s="170" t="s">
        <v>246</v>
      </c>
      <c r="B55" s="171" t="s">
        <v>87</v>
      </c>
      <c r="C55" s="172" t="s">
        <v>0</v>
      </c>
      <c r="D55" s="164">
        <v>6531000</v>
      </c>
      <c r="E55" s="164">
        <v>101.84</v>
      </c>
      <c r="F55" s="165">
        <f t="shared" si="1"/>
        <v>0</v>
      </c>
    </row>
    <row r="56" spans="1:6" ht="23.25" x14ac:dyDescent="0.25">
      <c r="A56" s="170" t="s">
        <v>247</v>
      </c>
      <c r="B56" s="171" t="s">
        <v>87</v>
      </c>
      <c r="C56" s="172" t="s">
        <v>248</v>
      </c>
      <c r="D56" s="164">
        <v>161000</v>
      </c>
      <c r="E56" s="164">
        <v>13.12</v>
      </c>
      <c r="F56" s="165">
        <f t="shared" si="1"/>
        <v>1E-4</v>
      </c>
    </row>
    <row r="57" spans="1:6" x14ac:dyDescent="0.25">
      <c r="A57" s="170" t="s">
        <v>249</v>
      </c>
      <c r="B57" s="171" t="s">
        <v>87</v>
      </c>
      <c r="C57" s="172" t="s">
        <v>250</v>
      </c>
      <c r="D57" s="164">
        <v>161000</v>
      </c>
      <c r="E57" s="164">
        <v>13.12</v>
      </c>
      <c r="F57" s="165">
        <f t="shared" si="1"/>
        <v>1E-4</v>
      </c>
    </row>
    <row r="58" spans="1:6" ht="23.25" x14ac:dyDescent="0.25">
      <c r="A58" s="170" t="s">
        <v>251</v>
      </c>
      <c r="B58" s="171" t="s">
        <v>87</v>
      </c>
      <c r="C58" s="172" t="s">
        <v>252</v>
      </c>
      <c r="D58" s="164">
        <v>91000</v>
      </c>
      <c r="E58" s="164">
        <v>0</v>
      </c>
      <c r="F58" s="165">
        <f t="shared" si="1"/>
        <v>0</v>
      </c>
    </row>
    <row r="59" spans="1:6" ht="34.5" x14ac:dyDescent="0.25">
      <c r="A59" s="170" t="s">
        <v>253</v>
      </c>
      <c r="B59" s="171" t="s">
        <v>87</v>
      </c>
      <c r="C59" s="172" t="s">
        <v>254</v>
      </c>
      <c r="D59" s="164">
        <v>20000</v>
      </c>
      <c r="E59" s="164">
        <v>0</v>
      </c>
      <c r="F59" s="165">
        <f t="shared" si="1"/>
        <v>0</v>
      </c>
    </row>
    <row r="60" spans="1:6" ht="45.75" x14ac:dyDescent="0.25">
      <c r="A60" s="170" t="s">
        <v>255</v>
      </c>
      <c r="B60" s="171" t="s">
        <v>87</v>
      </c>
      <c r="C60" s="172" t="s">
        <v>256</v>
      </c>
      <c r="D60" s="164">
        <v>20000</v>
      </c>
      <c r="E60" s="164">
        <v>0</v>
      </c>
      <c r="F60" s="165">
        <f t="shared" si="1"/>
        <v>0</v>
      </c>
    </row>
    <row r="61" spans="1:6" x14ac:dyDescent="0.25">
      <c r="A61" s="170" t="s">
        <v>257</v>
      </c>
      <c r="B61" s="171" t="s">
        <v>87</v>
      </c>
      <c r="C61" s="172" t="s">
        <v>258</v>
      </c>
      <c r="D61" s="164">
        <v>71000</v>
      </c>
      <c r="E61" s="164">
        <v>0</v>
      </c>
      <c r="F61" s="165">
        <f t="shared" si="1"/>
        <v>0</v>
      </c>
    </row>
    <row r="62" spans="1:6" ht="23.25" x14ac:dyDescent="0.25">
      <c r="A62" s="170" t="s">
        <v>259</v>
      </c>
      <c r="B62" s="171" t="s">
        <v>87</v>
      </c>
      <c r="C62" s="172" t="s">
        <v>260</v>
      </c>
      <c r="D62" s="164">
        <v>71000</v>
      </c>
      <c r="E62" s="164">
        <v>0</v>
      </c>
      <c r="F62" s="165">
        <f t="shared" si="1"/>
        <v>0</v>
      </c>
    </row>
    <row r="63" spans="1:6" ht="34.5" x14ac:dyDescent="0.25">
      <c r="A63" s="170" t="s">
        <v>261</v>
      </c>
      <c r="B63" s="171" t="s">
        <v>87</v>
      </c>
      <c r="C63" s="172" t="s">
        <v>185</v>
      </c>
      <c r="D63" s="164">
        <v>4659900</v>
      </c>
      <c r="E63" s="164">
        <v>1476410.46</v>
      </c>
      <c r="F63" s="165">
        <f t="shared" si="1"/>
        <v>0.31680000000000003</v>
      </c>
    </row>
    <row r="64" spans="1:6" ht="68.25" x14ac:dyDescent="0.25">
      <c r="A64" s="170" t="s">
        <v>262</v>
      </c>
      <c r="B64" s="171" t="s">
        <v>87</v>
      </c>
      <c r="C64" s="172" t="s">
        <v>136</v>
      </c>
      <c r="D64" s="164">
        <v>4659900</v>
      </c>
      <c r="E64" s="164">
        <v>1476410.46</v>
      </c>
      <c r="F64" s="165">
        <f t="shared" si="1"/>
        <v>0.31680000000000003</v>
      </c>
    </row>
    <row r="65" spans="1:6" ht="57" x14ac:dyDescent="0.25">
      <c r="A65" s="170" t="s">
        <v>263</v>
      </c>
      <c r="B65" s="171" t="s">
        <v>87</v>
      </c>
      <c r="C65" s="172" t="s">
        <v>94</v>
      </c>
      <c r="D65" s="164">
        <v>4040600</v>
      </c>
      <c r="E65" s="164">
        <v>1159625.17</v>
      </c>
      <c r="F65" s="165">
        <f t="shared" si="1"/>
        <v>0.28699999999999998</v>
      </c>
    </row>
    <row r="66" spans="1:6" ht="68.25" x14ac:dyDescent="0.25">
      <c r="A66" s="170" t="s">
        <v>264</v>
      </c>
      <c r="B66" s="171" t="s">
        <v>87</v>
      </c>
      <c r="C66" s="172" t="s">
        <v>146</v>
      </c>
      <c r="D66" s="164">
        <v>2091500</v>
      </c>
      <c r="E66" s="164">
        <v>805677.25</v>
      </c>
      <c r="F66" s="165">
        <f t="shared" si="1"/>
        <v>0.38519999999999999</v>
      </c>
    </row>
    <row r="67" spans="1:6" ht="68.25" x14ac:dyDescent="0.25">
      <c r="A67" s="170" t="s">
        <v>265</v>
      </c>
      <c r="B67" s="171" t="s">
        <v>87</v>
      </c>
      <c r="C67" s="172" t="s">
        <v>266</v>
      </c>
      <c r="D67" s="164">
        <v>1949100</v>
      </c>
      <c r="E67" s="164">
        <v>353947.92</v>
      </c>
      <c r="F67" s="165">
        <f t="shared" si="1"/>
        <v>0.18160000000000001</v>
      </c>
    </row>
    <row r="68" spans="1:6" ht="57" x14ac:dyDescent="0.25">
      <c r="A68" s="170" t="s">
        <v>267</v>
      </c>
      <c r="B68" s="171" t="s">
        <v>87</v>
      </c>
      <c r="C68" s="172" t="s">
        <v>92</v>
      </c>
      <c r="D68" s="164">
        <v>184500</v>
      </c>
      <c r="E68" s="164">
        <v>191429.53</v>
      </c>
      <c r="F68" s="165">
        <f t="shared" si="1"/>
        <v>1.0376000000000001</v>
      </c>
    </row>
    <row r="69" spans="1:6" ht="57" x14ac:dyDescent="0.25">
      <c r="A69" s="170" t="s">
        <v>268</v>
      </c>
      <c r="B69" s="171" t="s">
        <v>87</v>
      </c>
      <c r="C69" s="172" t="s">
        <v>73</v>
      </c>
      <c r="D69" s="164">
        <v>184500</v>
      </c>
      <c r="E69" s="164">
        <v>191429.53</v>
      </c>
      <c r="F69" s="165">
        <f t="shared" si="1"/>
        <v>1.0376000000000001</v>
      </c>
    </row>
    <row r="70" spans="1:6" ht="68.25" x14ac:dyDescent="0.25">
      <c r="A70" s="170" t="s">
        <v>269</v>
      </c>
      <c r="B70" s="171" t="s">
        <v>87</v>
      </c>
      <c r="C70" s="172" t="s">
        <v>55</v>
      </c>
      <c r="D70" s="164">
        <v>434800</v>
      </c>
      <c r="E70" s="164">
        <v>125355.76</v>
      </c>
      <c r="F70" s="165">
        <f t="shared" si="1"/>
        <v>0.2883</v>
      </c>
    </row>
    <row r="71" spans="1:6" ht="57" x14ac:dyDescent="0.25">
      <c r="A71" s="170" t="s">
        <v>270</v>
      </c>
      <c r="B71" s="171" t="s">
        <v>87</v>
      </c>
      <c r="C71" s="172" t="s">
        <v>72</v>
      </c>
      <c r="D71" s="164">
        <v>434800</v>
      </c>
      <c r="E71" s="164">
        <v>125355.76</v>
      </c>
      <c r="F71" s="165">
        <f t="shared" si="1"/>
        <v>0.2883</v>
      </c>
    </row>
    <row r="72" spans="1:6" x14ac:dyDescent="0.25">
      <c r="A72" s="170" t="s">
        <v>271</v>
      </c>
      <c r="B72" s="171" t="s">
        <v>87</v>
      </c>
      <c r="C72" s="172" t="s">
        <v>32</v>
      </c>
      <c r="D72" s="164">
        <v>1741900</v>
      </c>
      <c r="E72" s="164">
        <v>239392.31</v>
      </c>
      <c r="F72" s="165">
        <f t="shared" si="1"/>
        <v>0.13739999999999999</v>
      </c>
    </row>
    <row r="73" spans="1:6" x14ac:dyDescent="0.25">
      <c r="A73" s="170" t="s">
        <v>272</v>
      </c>
      <c r="B73" s="171" t="s">
        <v>87</v>
      </c>
      <c r="C73" s="172" t="s">
        <v>154</v>
      </c>
      <c r="D73" s="164">
        <v>1741900</v>
      </c>
      <c r="E73" s="164">
        <v>239392.31</v>
      </c>
      <c r="F73" s="165">
        <f t="shared" si="1"/>
        <v>0.13739999999999999</v>
      </c>
    </row>
    <row r="74" spans="1:6" ht="23.25" x14ac:dyDescent="0.25">
      <c r="A74" s="170" t="s">
        <v>651</v>
      </c>
      <c r="B74" s="171" t="s">
        <v>87</v>
      </c>
      <c r="C74" s="172" t="s">
        <v>152</v>
      </c>
      <c r="D74" s="164">
        <v>302100</v>
      </c>
      <c r="E74" s="164">
        <v>63554.95</v>
      </c>
      <c r="F74" s="165">
        <f t="shared" si="1"/>
        <v>0.2104</v>
      </c>
    </row>
    <row r="75" spans="1:6" ht="23.25" x14ac:dyDescent="0.25">
      <c r="A75" s="170" t="s">
        <v>273</v>
      </c>
      <c r="B75" s="171" t="s">
        <v>87</v>
      </c>
      <c r="C75" s="172" t="s">
        <v>108</v>
      </c>
      <c r="D75" s="164">
        <v>173700</v>
      </c>
      <c r="E75" s="164">
        <v>17597.79</v>
      </c>
      <c r="F75" s="165">
        <f t="shared" si="1"/>
        <v>0.1013</v>
      </c>
    </row>
    <row r="76" spans="1:6" x14ac:dyDescent="0.25">
      <c r="A76" s="170" t="s">
        <v>274</v>
      </c>
      <c r="B76" s="171" t="s">
        <v>87</v>
      </c>
      <c r="C76" s="172" t="s">
        <v>106</v>
      </c>
      <c r="D76" s="164">
        <v>667500</v>
      </c>
      <c r="E76" s="164">
        <v>27965.26</v>
      </c>
      <c r="F76" s="165">
        <f t="shared" si="1"/>
        <v>4.19E-2</v>
      </c>
    </row>
    <row r="77" spans="1:6" x14ac:dyDescent="0.25">
      <c r="A77" s="170" t="s">
        <v>275</v>
      </c>
      <c r="B77" s="171" t="s">
        <v>87</v>
      </c>
      <c r="C77" s="172" t="s">
        <v>74</v>
      </c>
      <c r="D77" s="164">
        <v>598600</v>
      </c>
      <c r="E77" s="164">
        <v>130274.31</v>
      </c>
      <c r="F77" s="165">
        <f t="shared" si="1"/>
        <v>0.21759999999999999</v>
      </c>
    </row>
    <row r="78" spans="1:6" ht="23.25" x14ac:dyDescent="0.25">
      <c r="A78" s="170" t="s">
        <v>276</v>
      </c>
      <c r="B78" s="171" t="s">
        <v>87</v>
      </c>
      <c r="C78" s="172" t="s">
        <v>75</v>
      </c>
      <c r="D78" s="164">
        <v>0</v>
      </c>
      <c r="E78" s="164">
        <v>100838.39</v>
      </c>
      <c r="F78" s="165"/>
    </row>
    <row r="79" spans="1:6" x14ac:dyDescent="0.25">
      <c r="A79" s="170" t="s">
        <v>277</v>
      </c>
      <c r="B79" s="171" t="s">
        <v>87</v>
      </c>
      <c r="C79" s="172" t="s">
        <v>58</v>
      </c>
      <c r="D79" s="164">
        <v>0</v>
      </c>
      <c r="E79" s="164">
        <v>100838.39</v>
      </c>
      <c r="F79" s="165"/>
    </row>
    <row r="80" spans="1:6" x14ac:dyDescent="0.25">
      <c r="A80" s="170" t="s">
        <v>278</v>
      </c>
      <c r="B80" s="171" t="s">
        <v>87</v>
      </c>
      <c r="C80" s="172" t="s">
        <v>144</v>
      </c>
      <c r="D80" s="164">
        <v>0</v>
      </c>
      <c r="E80" s="164">
        <v>100838.39</v>
      </c>
      <c r="F80" s="165"/>
    </row>
    <row r="81" spans="1:6" ht="23.25" x14ac:dyDescent="0.25">
      <c r="A81" s="170" t="s">
        <v>279</v>
      </c>
      <c r="B81" s="171" t="s">
        <v>87</v>
      </c>
      <c r="C81" s="172" t="s">
        <v>160</v>
      </c>
      <c r="D81" s="164">
        <v>0</v>
      </c>
      <c r="E81" s="164">
        <v>100838.39</v>
      </c>
      <c r="F81" s="165"/>
    </row>
    <row r="82" spans="1:6" ht="23.25" x14ac:dyDescent="0.25">
      <c r="A82" s="170" t="s">
        <v>280</v>
      </c>
      <c r="B82" s="171" t="s">
        <v>87</v>
      </c>
      <c r="C82" s="172" t="s">
        <v>145</v>
      </c>
      <c r="D82" s="164">
        <v>0</v>
      </c>
      <c r="E82" s="164">
        <v>415.65</v>
      </c>
      <c r="F82" s="165"/>
    </row>
    <row r="83" spans="1:6" ht="23.25" x14ac:dyDescent="0.25">
      <c r="A83" s="170" t="s">
        <v>281</v>
      </c>
      <c r="B83" s="171" t="s">
        <v>87</v>
      </c>
      <c r="C83" s="172" t="s">
        <v>48</v>
      </c>
      <c r="D83" s="164">
        <v>0</v>
      </c>
      <c r="E83" s="164">
        <v>415.65</v>
      </c>
      <c r="F83" s="165"/>
    </row>
    <row r="84" spans="1:6" ht="23.25" x14ac:dyDescent="0.25">
      <c r="A84" s="170" t="s">
        <v>282</v>
      </c>
      <c r="B84" s="171" t="s">
        <v>87</v>
      </c>
      <c r="C84" s="172" t="s">
        <v>45</v>
      </c>
      <c r="D84" s="164">
        <v>0</v>
      </c>
      <c r="E84" s="164">
        <v>415.65</v>
      </c>
      <c r="F84" s="165"/>
    </row>
    <row r="85" spans="1:6" ht="34.5" x14ac:dyDescent="0.25">
      <c r="A85" s="170" t="s">
        <v>283</v>
      </c>
      <c r="B85" s="171" t="s">
        <v>87</v>
      </c>
      <c r="C85" s="172" t="s">
        <v>284</v>
      </c>
      <c r="D85" s="164">
        <v>0</v>
      </c>
      <c r="E85" s="164">
        <v>415.65</v>
      </c>
      <c r="F85" s="165"/>
    </row>
    <row r="86" spans="1:6" x14ac:dyDescent="0.25">
      <c r="A86" s="170" t="s">
        <v>285</v>
      </c>
      <c r="B86" s="171" t="s">
        <v>87</v>
      </c>
      <c r="C86" s="172" t="s">
        <v>66</v>
      </c>
      <c r="D86" s="164">
        <v>1888400</v>
      </c>
      <c r="E86" s="164">
        <v>842542.55</v>
      </c>
      <c r="F86" s="165">
        <f>ROUND(E86/D86,4)</f>
        <v>0.44619999999999999</v>
      </c>
    </row>
    <row r="87" spans="1:6" ht="23.25" x14ac:dyDescent="0.25">
      <c r="A87" s="170" t="s">
        <v>286</v>
      </c>
      <c r="B87" s="171" t="s">
        <v>87</v>
      </c>
      <c r="C87" s="172" t="s">
        <v>19</v>
      </c>
      <c r="D87" s="164">
        <v>61300</v>
      </c>
      <c r="E87" s="164">
        <v>36765.68</v>
      </c>
      <c r="F87" s="165">
        <f>ROUND(E87/D87,4)</f>
        <v>0.5998</v>
      </c>
    </row>
    <row r="88" spans="1:6" ht="57" x14ac:dyDescent="0.25">
      <c r="A88" s="170" t="s">
        <v>652</v>
      </c>
      <c r="B88" s="171" t="s">
        <v>87</v>
      </c>
      <c r="C88" s="172" t="s">
        <v>169</v>
      </c>
      <c r="D88" s="164">
        <v>61300</v>
      </c>
      <c r="E88" s="164">
        <v>6765.68</v>
      </c>
      <c r="F88" s="165">
        <f>ROUND(E88/D88,4)</f>
        <v>0.1104</v>
      </c>
    </row>
    <row r="89" spans="1:6" ht="45.75" x14ac:dyDescent="0.25">
      <c r="A89" s="170" t="s">
        <v>287</v>
      </c>
      <c r="B89" s="171" t="s">
        <v>87</v>
      </c>
      <c r="C89" s="172" t="s">
        <v>122</v>
      </c>
      <c r="D89" s="164">
        <v>0</v>
      </c>
      <c r="E89" s="164">
        <v>30000</v>
      </c>
      <c r="F89" s="165"/>
    </row>
    <row r="90" spans="1:6" ht="45.75" x14ac:dyDescent="0.25">
      <c r="A90" s="170" t="s">
        <v>288</v>
      </c>
      <c r="B90" s="171" t="s">
        <v>87</v>
      </c>
      <c r="C90" s="172" t="s">
        <v>183</v>
      </c>
      <c r="D90" s="164">
        <v>57100</v>
      </c>
      <c r="E90" s="164">
        <v>6750</v>
      </c>
      <c r="F90" s="165">
        <f t="shared" ref="F90:F98" si="2">ROUND(E90/D90,4)</f>
        <v>0.1182</v>
      </c>
    </row>
    <row r="91" spans="1:6" ht="45.75" x14ac:dyDescent="0.25">
      <c r="A91" s="170" t="s">
        <v>289</v>
      </c>
      <c r="B91" s="171" t="s">
        <v>87</v>
      </c>
      <c r="C91" s="172" t="s">
        <v>173</v>
      </c>
      <c r="D91" s="164">
        <v>10000</v>
      </c>
      <c r="E91" s="164">
        <v>0</v>
      </c>
      <c r="F91" s="165">
        <f t="shared" si="2"/>
        <v>0</v>
      </c>
    </row>
    <row r="92" spans="1:6" ht="45.75" x14ac:dyDescent="0.25">
      <c r="A92" s="170" t="s">
        <v>290</v>
      </c>
      <c r="B92" s="171" t="s">
        <v>87</v>
      </c>
      <c r="C92" s="172" t="s">
        <v>171</v>
      </c>
      <c r="D92" s="164">
        <v>5000</v>
      </c>
      <c r="E92" s="164">
        <v>0</v>
      </c>
      <c r="F92" s="165">
        <f t="shared" si="2"/>
        <v>0</v>
      </c>
    </row>
    <row r="93" spans="1:6" ht="34.5" x14ac:dyDescent="0.25">
      <c r="A93" s="170" t="s">
        <v>291</v>
      </c>
      <c r="B93" s="171" t="s">
        <v>87</v>
      </c>
      <c r="C93" s="172" t="s">
        <v>292</v>
      </c>
      <c r="D93" s="164">
        <v>5000</v>
      </c>
      <c r="E93" s="164">
        <v>0</v>
      </c>
      <c r="F93" s="165">
        <f t="shared" si="2"/>
        <v>0</v>
      </c>
    </row>
    <row r="94" spans="1:6" ht="90.75" x14ac:dyDescent="0.25">
      <c r="A94" s="170" t="s">
        <v>293</v>
      </c>
      <c r="B94" s="171" t="s">
        <v>87</v>
      </c>
      <c r="C94" s="172" t="s">
        <v>60</v>
      </c>
      <c r="D94" s="164">
        <v>120000</v>
      </c>
      <c r="E94" s="164">
        <v>96500</v>
      </c>
      <c r="F94" s="165">
        <f t="shared" si="2"/>
        <v>0.80420000000000003</v>
      </c>
    </row>
    <row r="95" spans="1:6" ht="34.5" x14ac:dyDescent="0.25">
      <c r="A95" s="170" t="s">
        <v>294</v>
      </c>
      <c r="B95" s="171" t="s">
        <v>87</v>
      </c>
      <c r="C95" s="172" t="s">
        <v>163</v>
      </c>
      <c r="D95" s="164">
        <v>10000</v>
      </c>
      <c r="E95" s="164">
        <v>0</v>
      </c>
      <c r="F95" s="165">
        <f t="shared" si="2"/>
        <v>0</v>
      </c>
    </row>
    <row r="96" spans="1:6" ht="23.25" x14ac:dyDescent="0.25">
      <c r="A96" s="170" t="s">
        <v>295</v>
      </c>
      <c r="B96" s="171" t="s">
        <v>87</v>
      </c>
      <c r="C96" s="172" t="s">
        <v>296</v>
      </c>
      <c r="D96" s="164">
        <v>30000</v>
      </c>
      <c r="E96" s="164">
        <v>11000</v>
      </c>
      <c r="F96" s="165">
        <f t="shared" si="2"/>
        <v>0.36670000000000003</v>
      </c>
    </row>
    <row r="97" spans="1:6" ht="23.25" x14ac:dyDescent="0.25">
      <c r="A97" s="170" t="s">
        <v>297</v>
      </c>
      <c r="B97" s="171" t="s">
        <v>87</v>
      </c>
      <c r="C97" s="172" t="s">
        <v>118</v>
      </c>
      <c r="D97" s="164">
        <v>80000</v>
      </c>
      <c r="E97" s="164">
        <v>85500</v>
      </c>
      <c r="F97" s="165">
        <f t="shared" si="2"/>
        <v>1.0688</v>
      </c>
    </row>
    <row r="98" spans="1:6" ht="45.75" x14ac:dyDescent="0.25">
      <c r="A98" s="170" t="s">
        <v>298</v>
      </c>
      <c r="B98" s="171" t="s">
        <v>87</v>
      </c>
      <c r="C98" s="172" t="s">
        <v>25</v>
      </c>
      <c r="D98" s="164">
        <v>370000</v>
      </c>
      <c r="E98" s="164">
        <v>132500</v>
      </c>
      <c r="F98" s="165">
        <f t="shared" si="2"/>
        <v>0.35809999999999997</v>
      </c>
    </row>
    <row r="99" spans="1:6" ht="23.25" x14ac:dyDescent="0.25">
      <c r="A99" s="170" t="s">
        <v>299</v>
      </c>
      <c r="B99" s="171" t="s">
        <v>87</v>
      </c>
      <c r="C99" s="172" t="s">
        <v>53</v>
      </c>
      <c r="D99" s="164">
        <v>0</v>
      </c>
      <c r="E99" s="164">
        <v>3500</v>
      </c>
      <c r="F99" s="165"/>
    </row>
    <row r="100" spans="1:6" ht="34.5" x14ac:dyDescent="0.25">
      <c r="A100" s="170" t="s">
        <v>300</v>
      </c>
      <c r="B100" s="171" t="s">
        <v>87</v>
      </c>
      <c r="C100" s="172" t="s">
        <v>301</v>
      </c>
      <c r="D100" s="164">
        <v>0</v>
      </c>
      <c r="E100" s="164">
        <v>1500</v>
      </c>
      <c r="F100" s="165"/>
    </row>
    <row r="101" spans="1:6" ht="45.75" x14ac:dyDescent="0.25">
      <c r="A101" s="170" t="s">
        <v>302</v>
      </c>
      <c r="B101" s="171" t="s">
        <v>87</v>
      </c>
      <c r="C101" s="172" t="s">
        <v>303</v>
      </c>
      <c r="D101" s="164">
        <v>0</v>
      </c>
      <c r="E101" s="164">
        <v>1500</v>
      </c>
      <c r="F101" s="165"/>
    </row>
    <row r="102" spans="1:6" ht="23.25" x14ac:dyDescent="0.25">
      <c r="A102" s="170" t="s">
        <v>653</v>
      </c>
      <c r="B102" s="171" t="s">
        <v>87</v>
      </c>
      <c r="C102" s="172" t="s">
        <v>654</v>
      </c>
      <c r="D102" s="164">
        <v>0</v>
      </c>
      <c r="E102" s="164">
        <v>2000</v>
      </c>
      <c r="F102" s="165"/>
    </row>
    <row r="103" spans="1:6" ht="45.75" x14ac:dyDescent="0.25">
      <c r="A103" s="170" t="s">
        <v>655</v>
      </c>
      <c r="B103" s="171" t="s">
        <v>87</v>
      </c>
      <c r="C103" s="172" t="s">
        <v>656</v>
      </c>
      <c r="D103" s="164">
        <v>0</v>
      </c>
      <c r="E103" s="164">
        <v>80000</v>
      </c>
      <c r="F103" s="165"/>
    </row>
    <row r="104" spans="1:6" ht="57" x14ac:dyDescent="0.25">
      <c r="A104" s="170" t="s">
        <v>657</v>
      </c>
      <c r="B104" s="171" t="s">
        <v>87</v>
      </c>
      <c r="C104" s="172" t="s">
        <v>658</v>
      </c>
      <c r="D104" s="164">
        <v>0</v>
      </c>
      <c r="E104" s="164">
        <v>80000</v>
      </c>
      <c r="F104" s="165"/>
    </row>
    <row r="105" spans="1:6" ht="57" x14ac:dyDescent="0.25">
      <c r="A105" s="170" t="s">
        <v>659</v>
      </c>
      <c r="B105" s="171" t="s">
        <v>87</v>
      </c>
      <c r="C105" s="172" t="s">
        <v>660</v>
      </c>
      <c r="D105" s="164">
        <v>0</v>
      </c>
      <c r="E105" s="164">
        <v>24000</v>
      </c>
      <c r="F105" s="165"/>
    </row>
    <row r="106" spans="1:6" ht="23.25" x14ac:dyDescent="0.25">
      <c r="A106" s="170" t="s">
        <v>304</v>
      </c>
      <c r="B106" s="171" t="s">
        <v>87</v>
      </c>
      <c r="C106" s="172" t="s">
        <v>174</v>
      </c>
      <c r="D106" s="164">
        <v>1270000</v>
      </c>
      <c r="E106" s="164">
        <v>462526.87</v>
      </c>
      <c r="F106" s="165">
        <f>ROUND(E106/D106,4)</f>
        <v>0.36420000000000002</v>
      </c>
    </row>
    <row r="107" spans="1:6" ht="34.5" x14ac:dyDescent="0.25">
      <c r="A107" s="170" t="s">
        <v>305</v>
      </c>
      <c r="B107" s="171" t="s">
        <v>87</v>
      </c>
      <c r="C107" s="172" t="s">
        <v>38</v>
      </c>
      <c r="D107" s="164">
        <v>1270000</v>
      </c>
      <c r="E107" s="164">
        <v>462526.87</v>
      </c>
      <c r="F107" s="165">
        <f>ROUND(E107/D107,4)</f>
        <v>0.36420000000000002</v>
      </c>
    </row>
    <row r="108" spans="1:6" x14ac:dyDescent="0.25">
      <c r="A108" s="170" t="s">
        <v>661</v>
      </c>
      <c r="B108" s="171" t="s">
        <v>87</v>
      </c>
      <c r="C108" s="172" t="s">
        <v>662</v>
      </c>
      <c r="D108" s="164">
        <v>0</v>
      </c>
      <c r="E108" s="164">
        <v>-27691.08</v>
      </c>
      <c r="F108" s="165"/>
    </row>
    <row r="109" spans="1:6" x14ac:dyDescent="0.25">
      <c r="A109" s="170" t="s">
        <v>663</v>
      </c>
      <c r="B109" s="171" t="s">
        <v>87</v>
      </c>
      <c r="C109" s="172" t="s">
        <v>664</v>
      </c>
      <c r="D109" s="164">
        <v>0</v>
      </c>
      <c r="E109" s="164">
        <v>-30003.08</v>
      </c>
      <c r="F109" s="165"/>
    </row>
    <row r="110" spans="1:6" ht="23.25" x14ac:dyDescent="0.25">
      <c r="A110" s="170" t="s">
        <v>665</v>
      </c>
      <c r="B110" s="171" t="s">
        <v>87</v>
      </c>
      <c r="C110" s="172" t="s">
        <v>666</v>
      </c>
      <c r="D110" s="164">
        <v>0</v>
      </c>
      <c r="E110" s="164">
        <v>-30003.08</v>
      </c>
      <c r="F110" s="165"/>
    </row>
    <row r="111" spans="1:6" x14ac:dyDescent="0.25">
      <c r="A111" s="170" t="s">
        <v>667</v>
      </c>
      <c r="B111" s="171" t="s">
        <v>87</v>
      </c>
      <c r="C111" s="172" t="s">
        <v>668</v>
      </c>
      <c r="D111" s="164">
        <v>0</v>
      </c>
      <c r="E111" s="164">
        <v>2312</v>
      </c>
      <c r="F111" s="165"/>
    </row>
    <row r="112" spans="1:6" ht="23.25" x14ac:dyDescent="0.25">
      <c r="A112" s="170" t="s">
        <v>669</v>
      </c>
      <c r="B112" s="171" t="s">
        <v>87</v>
      </c>
      <c r="C112" s="172" t="s">
        <v>670</v>
      </c>
      <c r="D112" s="164">
        <v>0</v>
      </c>
      <c r="E112" s="164">
        <v>2312</v>
      </c>
      <c r="F112" s="165"/>
    </row>
    <row r="113" spans="1:6" x14ac:dyDescent="0.25">
      <c r="A113" s="170" t="s">
        <v>306</v>
      </c>
      <c r="B113" s="171" t="s">
        <v>87</v>
      </c>
      <c r="C113" s="172" t="s">
        <v>114</v>
      </c>
      <c r="D113" s="164">
        <v>773021300</v>
      </c>
      <c r="E113" s="164">
        <v>370183953</v>
      </c>
      <c r="F113" s="165">
        <f t="shared" ref="F113:F124" si="3">ROUND(E113/D113,4)</f>
        <v>0.47889999999999999</v>
      </c>
    </row>
    <row r="114" spans="1:6" ht="23.25" x14ac:dyDescent="0.25">
      <c r="A114" s="170" t="s">
        <v>307</v>
      </c>
      <c r="B114" s="171" t="s">
        <v>87</v>
      </c>
      <c r="C114" s="172" t="s">
        <v>31</v>
      </c>
      <c r="D114" s="164">
        <v>689741300</v>
      </c>
      <c r="E114" s="164">
        <v>350913887</v>
      </c>
      <c r="F114" s="165">
        <f t="shared" si="3"/>
        <v>0.50880000000000003</v>
      </c>
    </row>
    <row r="115" spans="1:6" ht="23.25" x14ac:dyDescent="0.25">
      <c r="A115" s="170" t="s">
        <v>308</v>
      </c>
      <c r="B115" s="171" t="s">
        <v>87</v>
      </c>
      <c r="C115" s="172" t="s">
        <v>47</v>
      </c>
      <c r="D115" s="164">
        <v>120197000</v>
      </c>
      <c r="E115" s="164">
        <v>60090000</v>
      </c>
      <c r="F115" s="165">
        <f t="shared" si="3"/>
        <v>0.49990000000000001</v>
      </c>
    </row>
    <row r="116" spans="1:6" x14ac:dyDescent="0.25">
      <c r="A116" s="170" t="s">
        <v>309</v>
      </c>
      <c r="B116" s="171" t="s">
        <v>87</v>
      </c>
      <c r="C116" s="172" t="s">
        <v>22</v>
      </c>
      <c r="D116" s="164">
        <v>96714000</v>
      </c>
      <c r="E116" s="164">
        <v>48354000</v>
      </c>
      <c r="F116" s="165">
        <f t="shared" si="3"/>
        <v>0.5</v>
      </c>
    </row>
    <row r="117" spans="1:6" ht="23.25" x14ac:dyDescent="0.25">
      <c r="A117" s="170" t="s">
        <v>310</v>
      </c>
      <c r="B117" s="171" t="s">
        <v>87</v>
      </c>
      <c r="C117" s="172" t="s">
        <v>128</v>
      </c>
      <c r="D117" s="164">
        <v>96714000</v>
      </c>
      <c r="E117" s="164">
        <v>48354000</v>
      </c>
      <c r="F117" s="165">
        <f t="shared" si="3"/>
        <v>0.5</v>
      </c>
    </row>
    <row r="118" spans="1:6" ht="23.25" x14ac:dyDescent="0.25">
      <c r="A118" s="170" t="s">
        <v>311</v>
      </c>
      <c r="B118" s="171" t="s">
        <v>87</v>
      </c>
      <c r="C118" s="172" t="s">
        <v>142</v>
      </c>
      <c r="D118" s="164">
        <v>23483000</v>
      </c>
      <c r="E118" s="164">
        <v>11736000</v>
      </c>
      <c r="F118" s="165">
        <f t="shared" si="3"/>
        <v>0.49980000000000002</v>
      </c>
    </row>
    <row r="119" spans="1:6" ht="23.25" x14ac:dyDescent="0.25">
      <c r="A119" s="170" t="s">
        <v>312</v>
      </c>
      <c r="B119" s="171" t="s">
        <v>87</v>
      </c>
      <c r="C119" s="172" t="s">
        <v>89</v>
      </c>
      <c r="D119" s="164">
        <v>23483000</v>
      </c>
      <c r="E119" s="164">
        <v>11736000</v>
      </c>
      <c r="F119" s="165">
        <f t="shared" si="3"/>
        <v>0.49980000000000002</v>
      </c>
    </row>
    <row r="120" spans="1:6" ht="23.25" x14ac:dyDescent="0.25">
      <c r="A120" s="170" t="s">
        <v>313</v>
      </c>
      <c r="B120" s="171" t="s">
        <v>87</v>
      </c>
      <c r="C120" s="172" t="s">
        <v>36</v>
      </c>
      <c r="D120" s="164">
        <v>278778100</v>
      </c>
      <c r="E120" s="164">
        <v>137620900</v>
      </c>
      <c r="F120" s="165">
        <f t="shared" si="3"/>
        <v>0.49370000000000003</v>
      </c>
    </row>
    <row r="121" spans="1:6" ht="23.25" x14ac:dyDescent="0.25">
      <c r="A121" s="170" t="s">
        <v>671</v>
      </c>
      <c r="B121" s="171" t="s">
        <v>87</v>
      </c>
      <c r="C121" s="172" t="s">
        <v>672</v>
      </c>
      <c r="D121" s="164">
        <v>1313400</v>
      </c>
      <c r="E121" s="164">
        <v>0</v>
      </c>
      <c r="F121" s="165">
        <f t="shared" si="3"/>
        <v>0</v>
      </c>
    </row>
    <row r="122" spans="1:6" ht="34.5" x14ac:dyDescent="0.25">
      <c r="A122" s="170" t="s">
        <v>673</v>
      </c>
      <c r="B122" s="171" t="s">
        <v>87</v>
      </c>
      <c r="C122" s="172" t="s">
        <v>674</v>
      </c>
      <c r="D122" s="164">
        <v>1313400</v>
      </c>
      <c r="E122" s="164">
        <v>0</v>
      </c>
      <c r="F122" s="165">
        <f t="shared" si="3"/>
        <v>0</v>
      </c>
    </row>
    <row r="123" spans="1:6" x14ac:dyDescent="0.25">
      <c r="A123" s="170" t="s">
        <v>314</v>
      </c>
      <c r="B123" s="171" t="s">
        <v>87</v>
      </c>
      <c r="C123" s="172" t="s">
        <v>110</v>
      </c>
      <c r="D123" s="164">
        <v>277464700</v>
      </c>
      <c r="E123" s="164">
        <v>137620900</v>
      </c>
      <c r="F123" s="165">
        <f t="shared" si="3"/>
        <v>0.496</v>
      </c>
    </row>
    <row r="124" spans="1:6" x14ac:dyDescent="0.25">
      <c r="A124" s="170" t="s">
        <v>315</v>
      </c>
      <c r="B124" s="171" t="s">
        <v>87</v>
      </c>
      <c r="C124" s="172" t="s">
        <v>65</v>
      </c>
      <c r="D124" s="164">
        <v>277464700</v>
      </c>
      <c r="E124" s="164">
        <v>137620900</v>
      </c>
      <c r="F124" s="165">
        <f t="shared" si="3"/>
        <v>0.496</v>
      </c>
    </row>
    <row r="125" spans="1:6" x14ac:dyDescent="0.25">
      <c r="A125" s="170" t="s">
        <v>675</v>
      </c>
      <c r="B125" s="171" t="s">
        <v>87</v>
      </c>
      <c r="C125" s="172" t="s">
        <v>676</v>
      </c>
      <c r="D125" s="164">
        <v>0</v>
      </c>
      <c r="E125" s="164">
        <v>0</v>
      </c>
      <c r="F125" s="165"/>
    </row>
    <row r="126" spans="1:6" ht="23.25" x14ac:dyDescent="0.25">
      <c r="A126" s="170" t="s">
        <v>316</v>
      </c>
      <c r="B126" s="171" t="s">
        <v>87</v>
      </c>
      <c r="C126" s="172" t="s">
        <v>28</v>
      </c>
      <c r="D126" s="164">
        <v>281216100</v>
      </c>
      <c r="E126" s="164">
        <v>149980987</v>
      </c>
      <c r="F126" s="165">
        <f t="shared" ref="F126:F140" si="4">ROUND(E126/D126,4)</f>
        <v>0.5333</v>
      </c>
    </row>
    <row r="127" spans="1:6" ht="23.25" x14ac:dyDescent="0.25">
      <c r="A127" s="170" t="s">
        <v>317</v>
      </c>
      <c r="B127" s="171" t="s">
        <v>87</v>
      </c>
      <c r="C127" s="172" t="s">
        <v>170</v>
      </c>
      <c r="D127" s="164">
        <v>944800</v>
      </c>
      <c r="E127" s="164">
        <v>503800</v>
      </c>
      <c r="F127" s="165">
        <f t="shared" si="4"/>
        <v>0.53320000000000001</v>
      </c>
    </row>
    <row r="128" spans="1:6" ht="23.25" x14ac:dyDescent="0.25">
      <c r="A128" s="170" t="s">
        <v>318</v>
      </c>
      <c r="B128" s="171" t="s">
        <v>87</v>
      </c>
      <c r="C128" s="172" t="s">
        <v>83</v>
      </c>
      <c r="D128" s="164">
        <v>944800</v>
      </c>
      <c r="E128" s="164">
        <v>503800</v>
      </c>
      <c r="F128" s="165">
        <f t="shared" si="4"/>
        <v>0.53320000000000001</v>
      </c>
    </row>
    <row r="129" spans="1:6" ht="34.5" x14ac:dyDescent="0.25">
      <c r="A129" s="170" t="s">
        <v>319</v>
      </c>
      <c r="B129" s="171" t="s">
        <v>87</v>
      </c>
      <c r="C129" s="172" t="s">
        <v>165</v>
      </c>
      <c r="D129" s="164">
        <v>1600000</v>
      </c>
      <c r="E129" s="164">
        <v>1265230</v>
      </c>
      <c r="F129" s="165">
        <f t="shared" si="4"/>
        <v>0.79079999999999995</v>
      </c>
    </row>
    <row r="130" spans="1:6" ht="34.5" x14ac:dyDescent="0.25">
      <c r="A130" s="170" t="s">
        <v>320</v>
      </c>
      <c r="B130" s="171" t="s">
        <v>87</v>
      </c>
      <c r="C130" s="172" t="s">
        <v>113</v>
      </c>
      <c r="D130" s="164">
        <v>1600000</v>
      </c>
      <c r="E130" s="164">
        <v>1265230</v>
      </c>
      <c r="F130" s="165">
        <f t="shared" si="4"/>
        <v>0.79079999999999995</v>
      </c>
    </row>
    <row r="131" spans="1:6" ht="23.25" x14ac:dyDescent="0.25">
      <c r="A131" s="170" t="s">
        <v>321</v>
      </c>
      <c r="B131" s="171" t="s">
        <v>87</v>
      </c>
      <c r="C131" s="172" t="s">
        <v>102</v>
      </c>
      <c r="D131" s="164">
        <v>278671300</v>
      </c>
      <c r="E131" s="164">
        <v>148211957</v>
      </c>
      <c r="F131" s="165">
        <f t="shared" si="4"/>
        <v>0.53190000000000004</v>
      </c>
    </row>
    <row r="132" spans="1:6" ht="34.5" x14ac:dyDescent="0.25">
      <c r="A132" s="170" t="s">
        <v>322</v>
      </c>
      <c r="B132" s="171" t="s">
        <v>87</v>
      </c>
      <c r="C132" s="172" t="s">
        <v>14</v>
      </c>
      <c r="D132" s="164">
        <v>278671300</v>
      </c>
      <c r="E132" s="164">
        <v>148211957</v>
      </c>
      <c r="F132" s="165">
        <f t="shared" si="4"/>
        <v>0.53190000000000004</v>
      </c>
    </row>
    <row r="133" spans="1:6" x14ac:dyDescent="0.25">
      <c r="A133" s="170" t="s">
        <v>323</v>
      </c>
      <c r="B133" s="171" t="s">
        <v>87</v>
      </c>
      <c r="C133" s="172" t="s">
        <v>16</v>
      </c>
      <c r="D133" s="164">
        <v>9550100</v>
      </c>
      <c r="E133" s="164">
        <v>3222000</v>
      </c>
      <c r="F133" s="165">
        <f t="shared" si="4"/>
        <v>0.33739999999999998</v>
      </c>
    </row>
    <row r="134" spans="1:6" ht="45.75" x14ac:dyDescent="0.25">
      <c r="A134" s="170" t="s">
        <v>677</v>
      </c>
      <c r="B134" s="171" t="s">
        <v>87</v>
      </c>
      <c r="C134" s="172" t="s">
        <v>678</v>
      </c>
      <c r="D134" s="164">
        <v>2600</v>
      </c>
      <c r="E134" s="164">
        <v>0</v>
      </c>
      <c r="F134" s="165">
        <f t="shared" si="4"/>
        <v>0</v>
      </c>
    </row>
    <row r="135" spans="1:6" ht="34.5" x14ac:dyDescent="0.25">
      <c r="A135" s="170" t="s">
        <v>679</v>
      </c>
      <c r="B135" s="171" t="s">
        <v>87</v>
      </c>
      <c r="C135" s="172" t="s">
        <v>680</v>
      </c>
      <c r="D135" s="164">
        <v>2600</v>
      </c>
      <c r="E135" s="164">
        <v>0</v>
      </c>
      <c r="F135" s="165">
        <f t="shared" si="4"/>
        <v>0</v>
      </c>
    </row>
    <row r="136" spans="1:6" ht="23.25" x14ac:dyDescent="0.25">
      <c r="A136" s="170" t="s">
        <v>324</v>
      </c>
      <c r="B136" s="171" t="s">
        <v>87</v>
      </c>
      <c r="C136" s="172" t="s">
        <v>95</v>
      </c>
      <c r="D136" s="164">
        <v>9547500</v>
      </c>
      <c r="E136" s="164">
        <v>3222000</v>
      </c>
      <c r="F136" s="165">
        <f t="shared" si="4"/>
        <v>0.33750000000000002</v>
      </c>
    </row>
    <row r="137" spans="1:6" ht="23.25" x14ac:dyDescent="0.25">
      <c r="A137" s="170" t="s">
        <v>325</v>
      </c>
      <c r="B137" s="171" t="s">
        <v>87</v>
      </c>
      <c r="C137" s="172" t="s">
        <v>51</v>
      </c>
      <c r="D137" s="164">
        <v>9547500</v>
      </c>
      <c r="E137" s="164">
        <v>3222000</v>
      </c>
      <c r="F137" s="165">
        <f t="shared" si="4"/>
        <v>0.33750000000000002</v>
      </c>
    </row>
    <row r="138" spans="1:6" x14ac:dyDescent="0.25">
      <c r="A138" s="170" t="s">
        <v>326</v>
      </c>
      <c r="B138" s="171" t="s">
        <v>87</v>
      </c>
      <c r="C138" s="172" t="s">
        <v>97</v>
      </c>
      <c r="D138" s="164">
        <v>83280000</v>
      </c>
      <c r="E138" s="164">
        <v>465000</v>
      </c>
      <c r="F138" s="165">
        <f t="shared" si="4"/>
        <v>5.5999999999999999E-3</v>
      </c>
    </row>
    <row r="139" spans="1:6" ht="23.25" x14ac:dyDescent="0.25">
      <c r="A139" s="170" t="s">
        <v>327</v>
      </c>
      <c r="B139" s="171" t="s">
        <v>87</v>
      </c>
      <c r="C139" s="172" t="s">
        <v>33</v>
      </c>
      <c r="D139" s="164">
        <v>83280000</v>
      </c>
      <c r="E139" s="164">
        <v>465000</v>
      </c>
      <c r="F139" s="165">
        <f t="shared" si="4"/>
        <v>5.5999999999999999E-3</v>
      </c>
    </row>
    <row r="140" spans="1:6" ht="23.25" x14ac:dyDescent="0.25">
      <c r="A140" s="170" t="s">
        <v>327</v>
      </c>
      <c r="B140" s="171" t="s">
        <v>87</v>
      </c>
      <c r="C140" s="172" t="s">
        <v>184</v>
      </c>
      <c r="D140" s="164">
        <v>83280000</v>
      </c>
      <c r="E140" s="164">
        <v>465000</v>
      </c>
      <c r="F140" s="165">
        <f t="shared" si="4"/>
        <v>5.5999999999999999E-3</v>
      </c>
    </row>
    <row r="141" spans="1:6" ht="68.25" x14ac:dyDescent="0.25">
      <c r="A141" s="170" t="s">
        <v>328</v>
      </c>
      <c r="B141" s="171" t="s">
        <v>87</v>
      </c>
      <c r="C141" s="172" t="s">
        <v>329</v>
      </c>
      <c r="D141" s="164">
        <v>0</v>
      </c>
      <c r="E141" s="164">
        <v>19867400</v>
      </c>
      <c r="F141" s="165"/>
    </row>
    <row r="142" spans="1:6" ht="34.5" x14ac:dyDescent="0.25">
      <c r="A142" s="170" t="s">
        <v>681</v>
      </c>
      <c r="B142" s="171" t="s">
        <v>87</v>
      </c>
      <c r="C142" s="172" t="s">
        <v>682</v>
      </c>
      <c r="D142" s="164">
        <v>0</v>
      </c>
      <c r="E142" s="164">
        <v>19867400</v>
      </c>
      <c r="F142" s="165"/>
    </row>
    <row r="143" spans="1:6" ht="23.25" x14ac:dyDescent="0.25">
      <c r="A143" s="170" t="s">
        <v>683</v>
      </c>
      <c r="B143" s="171" t="s">
        <v>87</v>
      </c>
      <c r="C143" s="172" t="s">
        <v>684</v>
      </c>
      <c r="D143" s="164">
        <v>0</v>
      </c>
      <c r="E143" s="164">
        <v>19867400</v>
      </c>
      <c r="F143" s="165"/>
    </row>
    <row r="144" spans="1:6" ht="23.25" x14ac:dyDescent="0.25">
      <c r="A144" s="170" t="s">
        <v>685</v>
      </c>
      <c r="B144" s="171" t="s">
        <v>87</v>
      </c>
      <c r="C144" s="172" t="s">
        <v>686</v>
      </c>
      <c r="D144" s="164">
        <v>0</v>
      </c>
      <c r="E144" s="164">
        <v>19867400</v>
      </c>
      <c r="F144" s="165"/>
    </row>
    <row r="145" spans="1:6" ht="34.5" x14ac:dyDescent="0.25">
      <c r="A145" s="170" t="s">
        <v>330</v>
      </c>
      <c r="B145" s="171" t="s">
        <v>87</v>
      </c>
      <c r="C145" s="172" t="s">
        <v>331</v>
      </c>
      <c r="D145" s="164">
        <v>0</v>
      </c>
      <c r="E145" s="164">
        <v>-1062334</v>
      </c>
      <c r="F145" s="165"/>
    </row>
    <row r="146" spans="1:6" ht="35.25" thickBot="1" x14ac:dyDescent="0.3">
      <c r="A146" s="170" t="s">
        <v>332</v>
      </c>
      <c r="B146" s="171" t="s">
        <v>87</v>
      </c>
      <c r="C146" s="172" t="s">
        <v>333</v>
      </c>
      <c r="D146" s="164">
        <v>0</v>
      </c>
      <c r="E146" s="164">
        <v>-1062334</v>
      </c>
      <c r="F146" s="165"/>
    </row>
    <row r="147" spans="1:6" ht="12.95" customHeight="1" x14ac:dyDescent="0.25">
      <c r="A147" s="161"/>
      <c r="B147" s="173"/>
      <c r="C147" s="173"/>
      <c r="D147" s="174"/>
      <c r="E147" s="174"/>
    </row>
  </sheetData>
  <autoFilter ref="A13:F146"/>
  <mergeCells count="2">
    <mergeCell ref="A2:D2"/>
    <mergeCell ref="C4:D4"/>
  </mergeCells>
  <pageMargins left="0.6" right="0.17" top="0.21" bottom="0.34" header="0" footer="0"/>
  <pageSetup paperSize="9" scale="80" fitToHeight="0" orientation="portrait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9"/>
  <sheetViews>
    <sheetView view="pageBreakPreview" topLeftCell="A22" zoomScaleNormal="100" zoomScaleSheetLayoutView="100" workbookViewId="0">
      <selection activeCell="G41" sqref="G41"/>
    </sheetView>
  </sheetViews>
  <sheetFormatPr defaultColWidth="8.85546875" defaultRowHeight="15" x14ac:dyDescent="0.25"/>
  <cols>
    <col min="1" max="1" width="53.28515625" style="159" customWidth="1"/>
    <col min="2" max="2" width="5" style="159" customWidth="1"/>
    <col min="3" max="3" width="21.7109375" style="159" customWidth="1"/>
    <col min="4" max="4" width="14.7109375" style="159" customWidth="1"/>
    <col min="5" max="5" width="14.42578125" style="159" customWidth="1"/>
    <col min="6" max="6" width="10.5703125" style="159" customWidth="1"/>
    <col min="7" max="244" width="8.85546875" style="159"/>
    <col min="245" max="245" width="53.28515625" style="159" customWidth="1"/>
    <col min="246" max="246" width="5" style="159" customWidth="1"/>
    <col min="247" max="247" width="21.7109375" style="159" customWidth="1"/>
    <col min="248" max="249" width="13.5703125" style="159" customWidth="1"/>
    <col min="250" max="250" width="14.7109375" style="159" customWidth="1"/>
    <col min="251" max="251" width="11.28515625" style="159" customWidth="1"/>
    <col min="252" max="253" width="12.7109375" style="159" customWidth="1"/>
    <col min="254" max="254" width="14.42578125" style="159" customWidth="1"/>
    <col min="255" max="255" width="11.140625" style="159" customWidth="1"/>
    <col min="256" max="258" width="11.7109375" style="159" bestFit="1" customWidth="1"/>
    <col min="259" max="261" width="9" style="159" bestFit="1" customWidth="1"/>
    <col min="262" max="500" width="8.85546875" style="159"/>
    <col min="501" max="501" width="53.28515625" style="159" customWidth="1"/>
    <col min="502" max="502" width="5" style="159" customWidth="1"/>
    <col min="503" max="503" width="21.7109375" style="159" customWidth="1"/>
    <col min="504" max="505" width="13.5703125" style="159" customWidth="1"/>
    <col min="506" max="506" width="14.7109375" style="159" customWidth="1"/>
    <col min="507" max="507" width="11.28515625" style="159" customWidth="1"/>
    <col min="508" max="509" width="12.7109375" style="159" customWidth="1"/>
    <col min="510" max="510" width="14.42578125" style="159" customWidth="1"/>
    <col min="511" max="511" width="11.140625" style="159" customWidth="1"/>
    <col min="512" max="514" width="11.7109375" style="159" bestFit="1" customWidth="1"/>
    <col min="515" max="517" width="9" style="159" bestFit="1" customWidth="1"/>
    <col min="518" max="756" width="8.85546875" style="159"/>
    <col min="757" max="757" width="53.28515625" style="159" customWidth="1"/>
    <col min="758" max="758" width="5" style="159" customWidth="1"/>
    <col min="759" max="759" width="21.7109375" style="159" customWidth="1"/>
    <col min="760" max="761" width="13.5703125" style="159" customWidth="1"/>
    <col min="762" max="762" width="14.7109375" style="159" customWidth="1"/>
    <col min="763" max="763" width="11.28515625" style="159" customWidth="1"/>
    <col min="764" max="765" width="12.7109375" style="159" customWidth="1"/>
    <col min="766" max="766" width="14.42578125" style="159" customWidth="1"/>
    <col min="767" max="767" width="11.140625" style="159" customWidth="1"/>
    <col min="768" max="770" width="11.7109375" style="159" bestFit="1" customWidth="1"/>
    <col min="771" max="773" width="9" style="159" bestFit="1" customWidth="1"/>
    <col min="774" max="1012" width="8.85546875" style="159"/>
    <col min="1013" max="1013" width="53.28515625" style="159" customWidth="1"/>
    <col min="1014" max="1014" width="5" style="159" customWidth="1"/>
    <col min="1015" max="1015" width="21.7109375" style="159" customWidth="1"/>
    <col min="1016" max="1017" width="13.5703125" style="159" customWidth="1"/>
    <col min="1018" max="1018" width="14.7109375" style="159" customWidth="1"/>
    <col min="1019" max="1019" width="11.28515625" style="159" customWidth="1"/>
    <col min="1020" max="1021" width="12.7109375" style="159" customWidth="1"/>
    <col min="1022" max="1022" width="14.42578125" style="159" customWidth="1"/>
    <col min="1023" max="1023" width="11.140625" style="159" customWidth="1"/>
    <col min="1024" max="1026" width="11.7109375" style="159" bestFit="1" customWidth="1"/>
    <col min="1027" max="1029" width="9" style="159" bestFit="1" customWidth="1"/>
    <col min="1030" max="1268" width="8.85546875" style="159"/>
    <col min="1269" max="1269" width="53.28515625" style="159" customWidth="1"/>
    <col min="1270" max="1270" width="5" style="159" customWidth="1"/>
    <col min="1271" max="1271" width="21.7109375" style="159" customWidth="1"/>
    <col min="1272" max="1273" width="13.5703125" style="159" customWidth="1"/>
    <col min="1274" max="1274" width="14.7109375" style="159" customWidth="1"/>
    <col min="1275" max="1275" width="11.28515625" style="159" customWidth="1"/>
    <col min="1276" max="1277" width="12.7109375" style="159" customWidth="1"/>
    <col min="1278" max="1278" width="14.42578125" style="159" customWidth="1"/>
    <col min="1279" max="1279" width="11.140625" style="159" customWidth="1"/>
    <col min="1280" max="1282" width="11.7109375" style="159" bestFit="1" customWidth="1"/>
    <col min="1283" max="1285" width="9" style="159" bestFit="1" customWidth="1"/>
    <col min="1286" max="1524" width="8.85546875" style="159"/>
    <col min="1525" max="1525" width="53.28515625" style="159" customWidth="1"/>
    <col min="1526" max="1526" width="5" style="159" customWidth="1"/>
    <col min="1527" max="1527" width="21.7109375" style="159" customWidth="1"/>
    <col min="1528" max="1529" width="13.5703125" style="159" customWidth="1"/>
    <col min="1530" max="1530" width="14.7109375" style="159" customWidth="1"/>
    <col min="1531" max="1531" width="11.28515625" style="159" customWidth="1"/>
    <col min="1532" max="1533" width="12.7109375" style="159" customWidth="1"/>
    <col min="1534" max="1534" width="14.42578125" style="159" customWidth="1"/>
    <col min="1535" max="1535" width="11.140625" style="159" customWidth="1"/>
    <col min="1536" max="1538" width="11.7109375" style="159" bestFit="1" customWidth="1"/>
    <col min="1539" max="1541" width="9" style="159" bestFit="1" customWidth="1"/>
    <col min="1542" max="1780" width="8.85546875" style="159"/>
    <col min="1781" max="1781" width="53.28515625" style="159" customWidth="1"/>
    <col min="1782" max="1782" width="5" style="159" customWidth="1"/>
    <col min="1783" max="1783" width="21.7109375" style="159" customWidth="1"/>
    <col min="1784" max="1785" width="13.5703125" style="159" customWidth="1"/>
    <col min="1786" max="1786" width="14.7109375" style="159" customWidth="1"/>
    <col min="1787" max="1787" width="11.28515625" style="159" customWidth="1"/>
    <col min="1788" max="1789" width="12.7109375" style="159" customWidth="1"/>
    <col min="1790" max="1790" width="14.42578125" style="159" customWidth="1"/>
    <col min="1791" max="1791" width="11.140625" style="159" customWidth="1"/>
    <col min="1792" max="1794" width="11.7109375" style="159" bestFit="1" customWidth="1"/>
    <col min="1795" max="1797" width="9" style="159" bestFit="1" customWidth="1"/>
    <col min="1798" max="2036" width="8.85546875" style="159"/>
    <col min="2037" max="2037" width="53.28515625" style="159" customWidth="1"/>
    <col min="2038" max="2038" width="5" style="159" customWidth="1"/>
    <col min="2039" max="2039" width="21.7109375" style="159" customWidth="1"/>
    <col min="2040" max="2041" width="13.5703125" style="159" customWidth="1"/>
    <col min="2042" max="2042" width="14.7109375" style="159" customWidth="1"/>
    <col min="2043" max="2043" width="11.28515625" style="159" customWidth="1"/>
    <col min="2044" max="2045" width="12.7109375" style="159" customWidth="1"/>
    <col min="2046" max="2046" width="14.42578125" style="159" customWidth="1"/>
    <col min="2047" max="2047" width="11.140625" style="159" customWidth="1"/>
    <col min="2048" max="2050" width="11.7109375" style="159" bestFit="1" customWidth="1"/>
    <col min="2051" max="2053" width="9" style="159" bestFit="1" customWidth="1"/>
    <col min="2054" max="2292" width="8.85546875" style="159"/>
    <col min="2293" max="2293" width="53.28515625" style="159" customWidth="1"/>
    <col min="2294" max="2294" width="5" style="159" customWidth="1"/>
    <col min="2295" max="2295" width="21.7109375" style="159" customWidth="1"/>
    <col min="2296" max="2297" width="13.5703125" style="159" customWidth="1"/>
    <col min="2298" max="2298" width="14.7109375" style="159" customWidth="1"/>
    <col min="2299" max="2299" width="11.28515625" style="159" customWidth="1"/>
    <col min="2300" max="2301" width="12.7109375" style="159" customWidth="1"/>
    <col min="2302" max="2302" width="14.42578125" style="159" customWidth="1"/>
    <col min="2303" max="2303" width="11.140625" style="159" customWidth="1"/>
    <col min="2304" max="2306" width="11.7109375" style="159" bestFit="1" customWidth="1"/>
    <col min="2307" max="2309" width="9" style="159" bestFit="1" customWidth="1"/>
    <col min="2310" max="2548" width="8.85546875" style="159"/>
    <col min="2549" max="2549" width="53.28515625" style="159" customWidth="1"/>
    <col min="2550" max="2550" width="5" style="159" customWidth="1"/>
    <col min="2551" max="2551" width="21.7109375" style="159" customWidth="1"/>
    <col min="2552" max="2553" width="13.5703125" style="159" customWidth="1"/>
    <col min="2554" max="2554" width="14.7109375" style="159" customWidth="1"/>
    <col min="2555" max="2555" width="11.28515625" style="159" customWidth="1"/>
    <col min="2556" max="2557" width="12.7109375" style="159" customWidth="1"/>
    <col min="2558" max="2558" width="14.42578125" style="159" customWidth="1"/>
    <col min="2559" max="2559" width="11.140625" style="159" customWidth="1"/>
    <col min="2560" max="2562" width="11.7109375" style="159" bestFit="1" customWidth="1"/>
    <col min="2563" max="2565" width="9" style="159" bestFit="1" customWidth="1"/>
    <col min="2566" max="2804" width="8.85546875" style="159"/>
    <col min="2805" max="2805" width="53.28515625" style="159" customWidth="1"/>
    <col min="2806" max="2806" width="5" style="159" customWidth="1"/>
    <col min="2807" max="2807" width="21.7109375" style="159" customWidth="1"/>
    <col min="2808" max="2809" width="13.5703125" style="159" customWidth="1"/>
    <col min="2810" max="2810" width="14.7109375" style="159" customWidth="1"/>
    <col min="2811" max="2811" width="11.28515625" style="159" customWidth="1"/>
    <col min="2812" max="2813" width="12.7109375" style="159" customWidth="1"/>
    <col min="2814" max="2814" width="14.42578125" style="159" customWidth="1"/>
    <col min="2815" max="2815" width="11.140625" style="159" customWidth="1"/>
    <col min="2816" max="2818" width="11.7109375" style="159" bestFit="1" customWidth="1"/>
    <col min="2819" max="2821" width="9" style="159" bestFit="1" customWidth="1"/>
    <col min="2822" max="3060" width="8.85546875" style="159"/>
    <col min="3061" max="3061" width="53.28515625" style="159" customWidth="1"/>
    <col min="3062" max="3062" width="5" style="159" customWidth="1"/>
    <col min="3063" max="3063" width="21.7109375" style="159" customWidth="1"/>
    <col min="3064" max="3065" width="13.5703125" style="159" customWidth="1"/>
    <col min="3066" max="3066" width="14.7109375" style="159" customWidth="1"/>
    <col min="3067" max="3067" width="11.28515625" style="159" customWidth="1"/>
    <col min="3068" max="3069" width="12.7109375" style="159" customWidth="1"/>
    <col min="3070" max="3070" width="14.42578125" style="159" customWidth="1"/>
    <col min="3071" max="3071" width="11.140625" style="159" customWidth="1"/>
    <col min="3072" max="3074" width="11.7109375" style="159" bestFit="1" customWidth="1"/>
    <col min="3075" max="3077" width="9" style="159" bestFit="1" customWidth="1"/>
    <col min="3078" max="3316" width="8.85546875" style="159"/>
    <col min="3317" max="3317" width="53.28515625" style="159" customWidth="1"/>
    <col min="3318" max="3318" width="5" style="159" customWidth="1"/>
    <col min="3319" max="3319" width="21.7109375" style="159" customWidth="1"/>
    <col min="3320" max="3321" width="13.5703125" style="159" customWidth="1"/>
    <col min="3322" max="3322" width="14.7109375" style="159" customWidth="1"/>
    <col min="3323" max="3323" width="11.28515625" style="159" customWidth="1"/>
    <col min="3324" max="3325" width="12.7109375" style="159" customWidth="1"/>
    <col min="3326" max="3326" width="14.42578125" style="159" customWidth="1"/>
    <col min="3327" max="3327" width="11.140625" style="159" customWidth="1"/>
    <col min="3328" max="3330" width="11.7109375" style="159" bestFit="1" customWidth="1"/>
    <col min="3331" max="3333" width="9" style="159" bestFit="1" customWidth="1"/>
    <col min="3334" max="3572" width="8.85546875" style="159"/>
    <col min="3573" max="3573" width="53.28515625" style="159" customWidth="1"/>
    <col min="3574" max="3574" width="5" style="159" customWidth="1"/>
    <col min="3575" max="3575" width="21.7109375" style="159" customWidth="1"/>
    <col min="3576" max="3577" width="13.5703125" style="159" customWidth="1"/>
    <col min="3578" max="3578" width="14.7109375" style="159" customWidth="1"/>
    <col min="3579" max="3579" width="11.28515625" style="159" customWidth="1"/>
    <col min="3580" max="3581" width="12.7109375" style="159" customWidth="1"/>
    <col min="3582" max="3582" width="14.42578125" style="159" customWidth="1"/>
    <col min="3583" max="3583" width="11.140625" style="159" customWidth="1"/>
    <col min="3584" max="3586" width="11.7109375" style="159" bestFit="1" customWidth="1"/>
    <col min="3587" max="3589" width="9" style="159" bestFit="1" customWidth="1"/>
    <col min="3590" max="3828" width="8.85546875" style="159"/>
    <col min="3829" max="3829" width="53.28515625" style="159" customWidth="1"/>
    <col min="3830" max="3830" width="5" style="159" customWidth="1"/>
    <col min="3831" max="3831" width="21.7109375" style="159" customWidth="1"/>
    <col min="3832" max="3833" width="13.5703125" style="159" customWidth="1"/>
    <col min="3834" max="3834" width="14.7109375" style="159" customWidth="1"/>
    <col min="3835" max="3835" width="11.28515625" style="159" customWidth="1"/>
    <col min="3836" max="3837" width="12.7109375" style="159" customWidth="1"/>
    <col min="3838" max="3838" width="14.42578125" style="159" customWidth="1"/>
    <col min="3839" max="3839" width="11.140625" style="159" customWidth="1"/>
    <col min="3840" max="3842" width="11.7109375" style="159" bestFit="1" customWidth="1"/>
    <col min="3843" max="3845" width="9" style="159" bestFit="1" customWidth="1"/>
    <col min="3846" max="4084" width="8.85546875" style="159"/>
    <col min="4085" max="4085" width="53.28515625" style="159" customWidth="1"/>
    <col min="4086" max="4086" width="5" style="159" customWidth="1"/>
    <col min="4087" max="4087" width="21.7109375" style="159" customWidth="1"/>
    <col min="4088" max="4089" width="13.5703125" style="159" customWidth="1"/>
    <col min="4090" max="4090" width="14.7109375" style="159" customWidth="1"/>
    <col min="4091" max="4091" width="11.28515625" style="159" customWidth="1"/>
    <col min="4092" max="4093" width="12.7109375" style="159" customWidth="1"/>
    <col min="4094" max="4094" width="14.42578125" style="159" customWidth="1"/>
    <col min="4095" max="4095" width="11.140625" style="159" customWidth="1"/>
    <col min="4096" max="4098" width="11.7109375" style="159" bestFit="1" customWidth="1"/>
    <col min="4099" max="4101" width="9" style="159" bestFit="1" customWidth="1"/>
    <col min="4102" max="4340" width="8.85546875" style="159"/>
    <col min="4341" max="4341" width="53.28515625" style="159" customWidth="1"/>
    <col min="4342" max="4342" width="5" style="159" customWidth="1"/>
    <col min="4343" max="4343" width="21.7109375" style="159" customWidth="1"/>
    <col min="4344" max="4345" width="13.5703125" style="159" customWidth="1"/>
    <col min="4346" max="4346" width="14.7109375" style="159" customWidth="1"/>
    <col min="4347" max="4347" width="11.28515625" style="159" customWidth="1"/>
    <col min="4348" max="4349" width="12.7109375" style="159" customWidth="1"/>
    <col min="4350" max="4350" width="14.42578125" style="159" customWidth="1"/>
    <col min="4351" max="4351" width="11.140625" style="159" customWidth="1"/>
    <col min="4352" max="4354" width="11.7109375" style="159" bestFit="1" customWidth="1"/>
    <col min="4355" max="4357" width="9" style="159" bestFit="1" customWidth="1"/>
    <col min="4358" max="4596" width="8.85546875" style="159"/>
    <col min="4597" max="4597" width="53.28515625" style="159" customWidth="1"/>
    <col min="4598" max="4598" width="5" style="159" customWidth="1"/>
    <col min="4599" max="4599" width="21.7109375" style="159" customWidth="1"/>
    <col min="4600" max="4601" width="13.5703125" style="159" customWidth="1"/>
    <col min="4602" max="4602" width="14.7109375" style="159" customWidth="1"/>
    <col min="4603" max="4603" width="11.28515625" style="159" customWidth="1"/>
    <col min="4604" max="4605" width="12.7109375" style="159" customWidth="1"/>
    <col min="4606" max="4606" width="14.42578125" style="159" customWidth="1"/>
    <col min="4607" max="4607" width="11.140625" style="159" customWidth="1"/>
    <col min="4608" max="4610" width="11.7109375" style="159" bestFit="1" customWidth="1"/>
    <col min="4611" max="4613" width="9" style="159" bestFit="1" customWidth="1"/>
    <col min="4614" max="4852" width="8.85546875" style="159"/>
    <col min="4853" max="4853" width="53.28515625" style="159" customWidth="1"/>
    <col min="4854" max="4854" width="5" style="159" customWidth="1"/>
    <col min="4855" max="4855" width="21.7109375" style="159" customWidth="1"/>
    <col min="4856" max="4857" width="13.5703125" style="159" customWidth="1"/>
    <col min="4858" max="4858" width="14.7109375" style="159" customWidth="1"/>
    <col min="4859" max="4859" width="11.28515625" style="159" customWidth="1"/>
    <col min="4860" max="4861" width="12.7109375" style="159" customWidth="1"/>
    <col min="4862" max="4862" width="14.42578125" style="159" customWidth="1"/>
    <col min="4863" max="4863" width="11.140625" style="159" customWidth="1"/>
    <col min="4864" max="4866" width="11.7109375" style="159" bestFit="1" customWidth="1"/>
    <col min="4867" max="4869" width="9" style="159" bestFit="1" customWidth="1"/>
    <col min="4870" max="5108" width="8.85546875" style="159"/>
    <col min="5109" max="5109" width="53.28515625" style="159" customWidth="1"/>
    <col min="5110" max="5110" width="5" style="159" customWidth="1"/>
    <col min="5111" max="5111" width="21.7109375" style="159" customWidth="1"/>
    <col min="5112" max="5113" width="13.5703125" style="159" customWidth="1"/>
    <col min="5114" max="5114" width="14.7109375" style="159" customWidth="1"/>
    <col min="5115" max="5115" width="11.28515625" style="159" customWidth="1"/>
    <col min="5116" max="5117" width="12.7109375" style="159" customWidth="1"/>
    <col min="5118" max="5118" width="14.42578125" style="159" customWidth="1"/>
    <col min="5119" max="5119" width="11.140625" style="159" customWidth="1"/>
    <col min="5120" max="5122" width="11.7109375" style="159" bestFit="1" customWidth="1"/>
    <col min="5123" max="5125" width="9" style="159" bestFit="1" customWidth="1"/>
    <col min="5126" max="5364" width="8.85546875" style="159"/>
    <col min="5365" max="5365" width="53.28515625" style="159" customWidth="1"/>
    <col min="5366" max="5366" width="5" style="159" customWidth="1"/>
    <col min="5367" max="5367" width="21.7109375" style="159" customWidth="1"/>
    <col min="5368" max="5369" width="13.5703125" style="159" customWidth="1"/>
    <col min="5370" max="5370" width="14.7109375" style="159" customWidth="1"/>
    <col min="5371" max="5371" width="11.28515625" style="159" customWidth="1"/>
    <col min="5372" max="5373" width="12.7109375" style="159" customWidth="1"/>
    <col min="5374" max="5374" width="14.42578125" style="159" customWidth="1"/>
    <col min="5375" max="5375" width="11.140625" style="159" customWidth="1"/>
    <col min="5376" max="5378" width="11.7109375" style="159" bestFit="1" customWidth="1"/>
    <col min="5379" max="5381" width="9" style="159" bestFit="1" customWidth="1"/>
    <col min="5382" max="5620" width="8.85546875" style="159"/>
    <col min="5621" max="5621" width="53.28515625" style="159" customWidth="1"/>
    <col min="5622" max="5622" width="5" style="159" customWidth="1"/>
    <col min="5623" max="5623" width="21.7109375" style="159" customWidth="1"/>
    <col min="5624" max="5625" width="13.5703125" style="159" customWidth="1"/>
    <col min="5626" max="5626" width="14.7109375" style="159" customWidth="1"/>
    <col min="5627" max="5627" width="11.28515625" style="159" customWidth="1"/>
    <col min="5628" max="5629" width="12.7109375" style="159" customWidth="1"/>
    <col min="5630" max="5630" width="14.42578125" style="159" customWidth="1"/>
    <col min="5631" max="5631" width="11.140625" style="159" customWidth="1"/>
    <col min="5632" max="5634" width="11.7109375" style="159" bestFit="1" customWidth="1"/>
    <col min="5635" max="5637" width="9" style="159" bestFit="1" customWidth="1"/>
    <col min="5638" max="5876" width="8.85546875" style="159"/>
    <col min="5877" max="5877" width="53.28515625" style="159" customWidth="1"/>
    <col min="5878" max="5878" width="5" style="159" customWidth="1"/>
    <col min="5879" max="5879" width="21.7109375" style="159" customWidth="1"/>
    <col min="5880" max="5881" width="13.5703125" style="159" customWidth="1"/>
    <col min="5882" max="5882" width="14.7109375" style="159" customWidth="1"/>
    <col min="5883" max="5883" width="11.28515625" style="159" customWidth="1"/>
    <col min="5884" max="5885" width="12.7109375" style="159" customWidth="1"/>
    <col min="5886" max="5886" width="14.42578125" style="159" customWidth="1"/>
    <col min="5887" max="5887" width="11.140625" style="159" customWidth="1"/>
    <col min="5888" max="5890" width="11.7109375" style="159" bestFit="1" customWidth="1"/>
    <col min="5891" max="5893" width="9" style="159" bestFit="1" customWidth="1"/>
    <col min="5894" max="6132" width="8.85546875" style="159"/>
    <col min="6133" max="6133" width="53.28515625" style="159" customWidth="1"/>
    <col min="6134" max="6134" width="5" style="159" customWidth="1"/>
    <col min="6135" max="6135" width="21.7109375" style="159" customWidth="1"/>
    <col min="6136" max="6137" width="13.5703125" style="159" customWidth="1"/>
    <col min="6138" max="6138" width="14.7109375" style="159" customWidth="1"/>
    <col min="6139" max="6139" width="11.28515625" style="159" customWidth="1"/>
    <col min="6140" max="6141" width="12.7109375" style="159" customWidth="1"/>
    <col min="6142" max="6142" width="14.42578125" style="159" customWidth="1"/>
    <col min="6143" max="6143" width="11.140625" style="159" customWidth="1"/>
    <col min="6144" max="6146" width="11.7109375" style="159" bestFit="1" customWidth="1"/>
    <col min="6147" max="6149" width="9" style="159" bestFit="1" customWidth="1"/>
    <col min="6150" max="6388" width="8.85546875" style="159"/>
    <col min="6389" max="6389" width="53.28515625" style="159" customWidth="1"/>
    <col min="6390" max="6390" width="5" style="159" customWidth="1"/>
    <col min="6391" max="6391" width="21.7109375" style="159" customWidth="1"/>
    <col min="6392" max="6393" width="13.5703125" style="159" customWidth="1"/>
    <col min="6394" max="6394" width="14.7109375" style="159" customWidth="1"/>
    <col min="6395" max="6395" width="11.28515625" style="159" customWidth="1"/>
    <col min="6396" max="6397" width="12.7109375" style="159" customWidth="1"/>
    <col min="6398" max="6398" width="14.42578125" style="159" customWidth="1"/>
    <col min="6399" max="6399" width="11.140625" style="159" customWidth="1"/>
    <col min="6400" max="6402" width="11.7109375" style="159" bestFit="1" customWidth="1"/>
    <col min="6403" max="6405" width="9" style="159" bestFit="1" customWidth="1"/>
    <col min="6406" max="6644" width="8.85546875" style="159"/>
    <col min="6645" max="6645" width="53.28515625" style="159" customWidth="1"/>
    <col min="6646" max="6646" width="5" style="159" customWidth="1"/>
    <col min="6647" max="6647" width="21.7109375" style="159" customWidth="1"/>
    <col min="6648" max="6649" width="13.5703125" style="159" customWidth="1"/>
    <col min="6650" max="6650" width="14.7109375" style="159" customWidth="1"/>
    <col min="6651" max="6651" width="11.28515625" style="159" customWidth="1"/>
    <col min="6652" max="6653" width="12.7109375" style="159" customWidth="1"/>
    <col min="6654" max="6654" width="14.42578125" style="159" customWidth="1"/>
    <col min="6655" max="6655" width="11.140625" style="159" customWidth="1"/>
    <col min="6656" max="6658" width="11.7109375" style="159" bestFit="1" customWidth="1"/>
    <col min="6659" max="6661" width="9" style="159" bestFit="1" customWidth="1"/>
    <col min="6662" max="6900" width="8.85546875" style="159"/>
    <col min="6901" max="6901" width="53.28515625" style="159" customWidth="1"/>
    <col min="6902" max="6902" width="5" style="159" customWidth="1"/>
    <col min="6903" max="6903" width="21.7109375" style="159" customWidth="1"/>
    <col min="6904" max="6905" width="13.5703125" style="159" customWidth="1"/>
    <col min="6906" max="6906" width="14.7109375" style="159" customWidth="1"/>
    <col min="6907" max="6907" width="11.28515625" style="159" customWidth="1"/>
    <col min="6908" max="6909" width="12.7109375" style="159" customWidth="1"/>
    <col min="6910" max="6910" width="14.42578125" style="159" customWidth="1"/>
    <col min="6911" max="6911" width="11.140625" style="159" customWidth="1"/>
    <col min="6912" max="6914" width="11.7109375" style="159" bestFit="1" customWidth="1"/>
    <col min="6915" max="6917" width="9" style="159" bestFit="1" customWidth="1"/>
    <col min="6918" max="7156" width="8.85546875" style="159"/>
    <col min="7157" max="7157" width="53.28515625" style="159" customWidth="1"/>
    <col min="7158" max="7158" width="5" style="159" customWidth="1"/>
    <col min="7159" max="7159" width="21.7109375" style="159" customWidth="1"/>
    <col min="7160" max="7161" width="13.5703125" style="159" customWidth="1"/>
    <col min="7162" max="7162" width="14.7109375" style="159" customWidth="1"/>
    <col min="7163" max="7163" width="11.28515625" style="159" customWidth="1"/>
    <col min="7164" max="7165" width="12.7109375" style="159" customWidth="1"/>
    <col min="7166" max="7166" width="14.42578125" style="159" customWidth="1"/>
    <col min="7167" max="7167" width="11.140625" style="159" customWidth="1"/>
    <col min="7168" max="7170" width="11.7109375" style="159" bestFit="1" customWidth="1"/>
    <col min="7171" max="7173" width="9" style="159" bestFit="1" customWidth="1"/>
    <col min="7174" max="7412" width="8.85546875" style="159"/>
    <col min="7413" max="7413" width="53.28515625" style="159" customWidth="1"/>
    <col min="7414" max="7414" width="5" style="159" customWidth="1"/>
    <col min="7415" max="7415" width="21.7109375" style="159" customWidth="1"/>
    <col min="7416" max="7417" width="13.5703125" style="159" customWidth="1"/>
    <col min="7418" max="7418" width="14.7109375" style="159" customWidth="1"/>
    <col min="7419" max="7419" width="11.28515625" style="159" customWidth="1"/>
    <col min="7420" max="7421" width="12.7109375" style="159" customWidth="1"/>
    <col min="7422" max="7422" width="14.42578125" style="159" customWidth="1"/>
    <col min="7423" max="7423" width="11.140625" style="159" customWidth="1"/>
    <col min="7424" max="7426" width="11.7109375" style="159" bestFit="1" customWidth="1"/>
    <col min="7427" max="7429" width="9" style="159" bestFit="1" customWidth="1"/>
    <col min="7430" max="7668" width="8.85546875" style="159"/>
    <col min="7669" max="7669" width="53.28515625" style="159" customWidth="1"/>
    <col min="7670" max="7670" width="5" style="159" customWidth="1"/>
    <col min="7671" max="7671" width="21.7109375" style="159" customWidth="1"/>
    <col min="7672" max="7673" width="13.5703125" style="159" customWidth="1"/>
    <col min="7674" max="7674" width="14.7109375" style="159" customWidth="1"/>
    <col min="7675" max="7675" width="11.28515625" style="159" customWidth="1"/>
    <col min="7676" max="7677" width="12.7109375" style="159" customWidth="1"/>
    <col min="7678" max="7678" width="14.42578125" style="159" customWidth="1"/>
    <col min="7679" max="7679" width="11.140625" style="159" customWidth="1"/>
    <col min="7680" max="7682" width="11.7109375" style="159" bestFit="1" customWidth="1"/>
    <col min="7683" max="7685" width="9" style="159" bestFit="1" customWidth="1"/>
    <col min="7686" max="7924" width="8.85546875" style="159"/>
    <col min="7925" max="7925" width="53.28515625" style="159" customWidth="1"/>
    <col min="7926" max="7926" width="5" style="159" customWidth="1"/>
    <col min="7927" max="7927" width="21.7109375" style="159" customWidth="1"/>
    <col min="7928" max="7929" width="13.5703125" style="159" customWidth="1"/>
    <col min="7930" max="7930" width="14.7109375" style="159" customWidth="1"/>
    <col min="7931" max="7931" width="11.28515625" style="159" customWidth="1"/>
    <col min="7932" max="7933" width="12.7109375" style="159" customWidth="1"/>
    <col min="7934" max="7934" width="14.42578125" style="159" customWidth="1"/>
    <col min="7935" max="7935" width="11.140625" style="159" customWidth="1"/>
    <col min="7936" max="7938" width="11.7109375" style="159" bestFit="1" customWidth="1"/>
    <col min="7939" max="7941" width="9" style="159" bestFit="1" customWidth="1"/>
    <col min="7942" max="8180" width="8.85546875" style="159"/>
    <col min="8181" max="8181" width="53.28515625" style="159" customWidth="1"/>
    <col min="8182" max="8182" width="5" style="159" customWidth="1"/>
    <col min="8183" max="8183" width="21.7109375" style="159" customWidth="1"/>
    <col min="8184" max="8185" width="13.5703125" style="159" customWidth="1"/>
    <col min="8186" max="8186" width="14.7109375" style="159" customWidth="1"/>
    <col min="8187" max="8187" width="11.28515625" style="159" customWidth="1"/>
    <col min="8188" max="8189" width="12.7109375" style="159" customWidth="1"/>
    <col min="8190" max="8190" width="14.42578125" style="159" customWidth="1"/>
    <col min="8191" max="8191" width="11.140625" style="159" customWidth="1"/>
    <col min="8192" max="8194" width="11.7109375" style="159" bestFit="1" customWidth="1"/>
    <col min="8195" max="8197" width="9" style="159" bestFit="1" customWidth="1"/>
    <col min="8198" max="8436" width="8.85546875" style="159"/>
    <col min="8437" max="8437" width="53.28515625" style="159" customWidth="1"/>
    <col min="8438" max="8438" width="5" style="159" customWidth="1"/>
    <col min="8439" max="8439" width="21.7109375" style="159" customWidth="1"/>
    <col min="8440" max="8441" width="13.5703125" style="159" customWidth="1"/>
    <col min="8442" max="8442" width="14.7109375" style="159" customWidth="1"/>
    <col min="8443" max="8443" width="11.28515625" style="159" customWidth="1"/>
    <col min="8444" max="8445" width="12.7109375" style="159" customWidth="1"/>
    <col min="8446" max="8446" width="14.42578125" style="159" customWidth="1"/>
    <col min="8447" max="8447" width="11.140625" style="159" customWidth="1"/>
    <col min="8448" max="8450" width="11.7109375" style="159" bestFit="1" customWidth="1"/>
    <col min="8451" max="8453" width="9" style="159" bestFit="1" customWidth="1"/>
    <col min="8454" max="8692" width="8.85546875" style="159"/>
    <col min="8693" max="8693" width="53.28515625" style="159" customWidth="1"/>
    <col min="8694" max="8694" width="5" style="159" customWidth="1"/>
    <col min="8695" max="8695" width="21.7109375" style="159" customWidth="1"/>
    <col min="8696" max="8697" width="13.5703125" style="159" customWidth="1"/>
    <col min="8698" max="8698" width="14.7109375" style="159" customWidth="1"/>
    <col min="8699" max="8699" width="11.28515625" style="159" customWidth="1"/>
    <col min="8700" max="8701" width="12.7109375" style="159" customWidth="1"/>
    <col min="8702" max="8702" width="14.42578125" style="159" customWidth="1"/>
    <col min="8703" max="8703" width="11.140625" style="159" customWidth="1"/>
    <col min="8704" max="8706" width="11.7109375" style="159" bestFit="1" customWidth="1"/>
    <col min="8707" max="8709" width="9" style="159" bestFit="1" customWidth="1"/>
    <col min="8710" max="8948" width="8.85546875" style="159"/>
    <col min="8949" max="8949" width="53.28515625" style="159" customWidth="1"/>
    <col min="8950" max="8950" width="5" style="159" customWidth="1"/>
    <col min="8951" max="8951" width="21.7109375" style="159" customWidth="1"/>
    <col min="8952" max="8953" width="13.5703125" style="159" customWidth="1"/>
    <col min="8954" max="8954" width="14.7109375" style="159" customWidth="1"/>
    <col min="8955" max="8955" width="11.28515625" style="159" customWidth="1"/>
    <col min="8956" max="8957" width="12.7109375" style="159" customWidth="1"/>
    <col min="8958" max="8958" width="14.42578125" style="159" customWidth="1"/>
    <col min="8959" max="8959" width="11.140625" style="159" customWidth="1"/>
    <col min="8960" max="8962" width="11.7109375" style="159" bestFit="1" customWidth="1"/>
    <col min="8963" max="8965" width="9" style="159" bestFit="1" customWidth="1"/>
    <col min="8966" max="9204" width="8.85546875" style="159"/>
    <col min="9205" max="9205" width="53.28515625" style="159" customWidth="1"/>
    <col min="9206" max="9206" width="5" style="159" customWidth="1"/>
    <col min="9207" max="9207" width="21.7109375" style="159" customWidth="1"/>
    <col min="9208" max="9209" width="13.5703125" style="159" customWidth="1"/>
    <col min="9210" max="9210" width="14.7109375" style="159" customWidth="1"/>
    <col min="9211" max="9211" width="11.28515625" style="159" customWidth="1"/>
    <col min="9212" max="9213" width="12.7109375" style="159" customWidth="1"/>
    <col min="9214" max="9214" width="14.42578125" style="159" customWidth="1"/>
    <col min="9215" max="9215" width="11.140625" style="159" customWidth="1"/>
    <col min="9216" max="9218" width="11.7109375" style="159" bestFit="1" customWidth="1"/>
    <col min="9219" max="9221" width="9" style="159" bestFit="1" customWidth="1"/>
    <col min="9222" max="9460" width="8.85546875" style="159"/>
    <col min="9461" max="9461" width="53.28515625" style="159" customWidth="1"/>
    <col min="9462" max="9462" width="5" style="159" customWidth="1"/>
    <col min="9463" max="9463" width="21.7109375" style="159" customWidth="1"/>
    <col min="9464" max="9465" width="13.5703125" style="159" customWidth="1"/>
    <col min="9466" max="9466" width="14.7109375" style="159" customWidth="1"/>
    <col min="9467" max="9467" width="11.28515625" style="159" customWidth="1"/>
    <col min="9468" max="9469" width="12.7109375" style="159" customWidth="1"/>
    <col min="9470" max="9470" width="14.42578125" style="159" customWidth="1"/>
    <col min="9471" max="9471" width="11.140625" style="159" customWidth="1"/>
    <col min="9472" max="9474" width="11.7109375" style="159" bestFit="1" customWidth="1"/>
    <col min="9475" max="9477" width="9" style="159" bestFit="1" customWidth="1"/>
    <col min="9478" max="9716" width="8.85546875" style="159"/>
    <col min="9717" max="9717" width="53.28515625" style="159" customWidth="1"/>
    <col min="9718" max="9718" width="5" style="159" customWidth="1"/>
    <col min="9719" max="9719" width="21.7109375" style="159" customWidth="1"/>
    <col min="9720" max="9721" width="13.5703125" style="159" customWidth="1"/>
    <col min="9722" max="9722" width="14.7109375" style="159" customWidth="1"/>
    <col min="9723" max="9723" width="11.28515625" style="159" customWidth="1"/>
    <col min="9724" max="9725" width="12.7109375" style="159" customWidth="1"/>
    <col min="9726" max="9726" width="14.42578125" style="159" customWidth="1"/>
    <col min="9727" max="9727" width="11.140625" style="159" customWidth="1"/>
    <col min="9728" max="9730" width="11.7109375" style="159" bestFit="1" customWidth="1"/>
    <col min="9731" max="9733" width="9" style="159" bestFit="1" customWidth="1"/>
    <col min="9734" max="9972" width="8.85546875" style="159"/>
    <col min="9973" max="9973" width="53.28515625" style="159" customWidth="1"/>
    <col min="9974" max="9974" width="5" style="159" customWidth="1"/>
    <col min="9975" max="9975" width="21.7109375" style="159" customWidth="1"/>
    <col min="9976" max="9977" width="13.5703125" style="159" customWidth="1"/>
    <col min="9978" max="9978" width="14.7109375" style="159" customWidth="1"/>
    <col min="9979" max="9979" width="11.28515625" style="159" customWidth="1"/>
    <col min="9980" max="9981" width="12.7109375" style="159" customWidth="1"/>
    <col min="9982" max="9982" width="14.42578125" style="159" customWidth="1"/>
    <col min="9983" max="9983" width="11.140625" style="159" customWidth="1"/>
    <col min="9984" max="9986" width="11.7109375" style="159" bestFit="1" customWidth="1"/>
    <col min="9987" max="9989" width="9" style="159" bestFit="1" customWidth="1"/>
    <col min="9990" max="10228" width="8.85546875" style="159"/>
    <col min="10229" max="10229" width="53.28515625" style="159" customWidth="1"/>
    <col min="10230" max="10230" width="5" style="159" customWidth="1"/>
    <col min="10231" max="10231" width="21.7109375" style="159" customWidth="1"/>
    <col min="10232" max="10233" width="13.5703125" style="159" customWidth="1"/>
    <col min="10234" max="10234" width="14.7109375" style="159" customWidth="1"/>
    <col min="10235" max="10235" width="11.28515625" style="159" customWidth="1"/>
    <col min="10236" max="10237" width="12.7109375" style="159" customWidth="1"/>
    <col min="10238" max="10238" width="14.42578125" style="159" customWidth="1"/>
    <col min="10239" max="10239" width="11.140625" style="159" customWidth="1"/>
    <col min="10240" max="10242" width="11.7109375" style="159" bestFit="1" customWidth="1"/>
    <col min="10243" max="10245" width="9" style="159" bestFit="1" customWidth="1"/>
    <col min="10246" max="10484" width="8.85546875" style="159"/>
    <col min="10485" max="10485" width="53.28515625" style="159" customWidth="1"/>
    <col min="10486" max="10486" width="5" style="159" customWidth="1"/>
    <col min="10487" max="10487" width="21.7109375" style="159" customWidth="1"/>
    <col min="10488" max="10489" width="13.5703125" style="159" customWidth="1"/>
    <col min="10490" max="10490" width="14.7109375" style="159" customWidth="1"/>
    <col min="10491" max="10491" width="11.28515625" style="159" customWidth="1"/>
    <col min="10492" max="10493" width="12.7109375" style="159" customWidth="1"/>
    <col min="10494" max="10494" width="14.42578125" style="159" customWidth="1"/>
    <col min="10495" max="10495" width="11.140625" style="159" customWidth="1"/>
    <col min="10496" max="10498" width="11.7109375" style="159" bestFit="1" customWidth="1"/>
    <col min="10499" max="10501" width="9" style="159" bestFit="1" customWidth="1"/>
    <col min="10502" max="10740" width="8.85546875" style="159"/>
    <col min="10741" max="10741" width="53.28515625" style="159" customWidth="1"/>
    <col min="10742" max="10742" width="5" style="159" customWidth="1"/>
    <col min="10743" max="10743" width="21.7109375" style="159" customWidth="1"/>
    <col min="10744" max="10745" width="13.5703125" style="159" customWidth="1"/>
    <col min="10746" max="10746" width="14.7109375" style="159" customWidth="1"/>
    <col min="10747" max="10747" width="11.28515625" style="159" customWidth="1"/>
    <col min="10748" max="10749" width="12.7109375" style="159" customWidth="1"/>
    <col min="10750" max="10750" width="14.42578125" style="159" customWidth="1"/>
    <col min="10751" max="10751" width="11.140625" style="159" customWidth="1"/>
    <col min="10752" max="10754" width="11.7109375" style="159" bestFit="1" customWidth="1"/>
    <col min="10755" max="10757" width="9" style="159" bestFit="1" customWidth="1"/>
    <col min="10758" max="10996" width="8.85546875" style="159"/>
    <col min="10997" max="10997" width="53.28515625" style="159" customWidth="1"/>
    <col min="10998" max="10998" width="5" style="159" customWidth="1"/>
    <col min="10999" max="10999" width="21.7109375" style="159" customWidth="1"/>
    <col min="11000" max="11001" width="13.5703125" style="159" customWidth="1"/>
    <col min="11002" max="11002" width="14.7109375" style="159" customWidth="1"/>
    <col min="11003" max="11003" width="11.28515625" style="159" customWidth="1"/>
    <col min="11004" max="11005" width="12.7109375" style="159" customWidth="1"/>
    <col min="11006" max="11006" width="14.42578125" style="159" customWidth="1"/>
    <col min="11007" max="11007" width="11.140625" style="159" customWidth="1"/>
    <col min="11008" max="11010" width="11.7109375" style="159" bestFit="1" customWidth="1"/>
    <col min="11011" max="11013" width="9" style="159" bestFit="1" customWidth="1"/>
    <col min="11014" max="11252" width="8.85546875" style="159"/>
    <col min="11253" max="11253" width="53.28515625" style="159" customWidth="1"/>
    <col min="11254" max="11254" width="5" style="159" customWidth="1"/>
    <col min="11255" max="11255" width="21.7109375" style="159" customWidth="1"/>
    <col min="11256" max="11257" width="13.5703125" style="159" customWidth="1"/>
    <col min="11258" max="11258" width="14.7109375" style="159" customWidth="1"/>
    <col min="11259" max="11259" width="11.28515625" style="159" customWidth="1"/>
    <col min="11260" max="11261" width="12.7109375" style="159" customWidth="1"/>
    <col min="11262" max="11262" width="14.42578125" style="159" customWidth="1"/>
    <col min="11263" max="11263" width="11.140625" style="159" customWidth="1"/>
    <col min="11264" max="11266" width="11.7109375" style="159" bestFit="1" customWidth="1"/>
    <col min="11267" max="11269" width="9" style="159" bestFit="1" customWidth="1"/>
    <col min="11270" max="11508" width="8.85546875" style="159"/>
    <col min="11509" max="11509" width="53.28515625" style="159" customWidth="1"/>
    <col min="11510" max="11510" width="5" style="159" customWidth="1"/>
    <col min="11511" max="11511" width="21.7109375" style="159" customWidth="1"/>
    <col min="11512" max="11513" width="13.5703125" style="159" customWidth="1"/>
    <col min="11514" max="11514" width="14.7109375" style="159" customWidth="1"/>
    <col min="11515" max="11515" width="11.28515625" style="159" customWidth="1"/>
    <col min="11516" max="11517" width="12.7109375" style="159" customWidth="1"/>
    <col min="11518" max="11518" width="14.42578125" style="159" customWidth="1"/>
    <col min="11519" max="11519" width="11.140625" style="159" customWidth="1"/>
    <col min="11520" max="11522" width="11.7109375" style="159" bestFit="1" customWidth="1"/>
    <col min="11523" max="11525" width="9" style="159" bestFit="1" customWidth="1"/>
    <col min="11526" max="11764" width="8.85546875" style="159"/>
    <col min="11765" max="11765" width="53.28515625" style="159" customWidth="1"/>
    <col min="11766" max="11766" width="5" style="159" customWidth="1"/>
    <col min="11767" max="11767" width="21.7109375" style="159" customWidth="1"/>
    <col min="11768" max="11769" width="13.5703125" style="159" customWidth="1"/>
    <col min="11770" max="11770" width="14.7109375" style="159" customWidth="1"/>
    <col min="11771" max="11771" width="11.28515625" style="159" customWidth="1"/>
    <col min="11772" max="11773" width="12.7109375" style="159" customWidth="1"/>
    <col min="11774" max="11774" width="14.42578125" style="159" customWidth="1"/>
    <col min="11775" max="11775" width="11.140625" style="159" customWidth="1"/>
    <col min="11776" max="11778" width="11.7109375" style="159" bestFit="1" customWidth="1"/>
    <col min="11779" max="11781" width="9" style="159" bestFit="1" customWidth="1"/>
    <col min="11782" max="12020" width="8.85546875" style="159"/>
    <col min="12021" max="12021" width="53.28515625" style="159" customWidth="1"/>
    <col min="12022" max="12022" width="5" style="159" customWidth="1"/>
    <col min="12023" max="12023" width="21.7109375" style="159" customWidth="1"/>
    <col min="12024" max="12025" width="13.5703125" style="159" customWidth="1"/>
    <col min="12026" max="12026" width="14.7109375" style="159" customWidth="1"/>
    <col min="12027" max="12027" width="11.28515625" style="159" customWidth="1"/>
    <col min="12028" max="12029" width="12.7109375" style="159" customWidth="1"/>
    <col min="12030" max="12030" width="14.42578125" style="159" customWidth="1"/>
    <col min="12031" max="12031" width="11.140625" style="159" customWidth="1"/>
    <col min="12032" max="12034" width="11.7109375" style="159" bestFit="1" customWidth="1"/>
    <col min="12035" max="12037" width="9" style="159" bestFit="1" customWidth="1"/>
    <col min="12038" max="12276" width="8.85546875" style="159"/>
    <col min="12277" max="12277" width="53.28515625" style="159" customWidth="1"/>
    <col min="12278" max="12278" width="5" style="159" customWidth="1"/>
    <col min="12279" max="12279" width="21.7109375" style="159" customWidth="1"/>
    <col min="12280" max="12281" width="13.5703125" style="159" customWidth="1"/>
    <col min="12282" max="12282" width="14.7109375" style="159" customWidth="1"/>
    <col min="12283" max="12283" width="11.28515625" style="159" customWidth="1"/>
    <col min="12284" max="12285" width="12.7109375" style="159" customWidth="1"/>
    <col min="12286" max="12286" width="14.42578125" style="159" customWidth="1"/>
    <col min="12287" max="12287" width="11.140625" style="159" customWidth="1"/>
    <col min="12288" max="12290" width="11.7109375" style="159" bestFit="1" customWidth="1"/>
    <col min="12291" max="12293" width="9" style="159" bestFit="1" customWidth="1"/>
    <col min="12294" max="12532" width="8.85546875" style="159"/>
    <col min="12533" max="12533" width="53.28515625" style="159" customWidth="1"/>
    <col min="12534" max="12534" width="5" style="159" customWidth="1"/>
    <col min="12535" max="12535" width="21.7109375" style="159" customWidth="1"/>
    <col min="12536" max="12537" width="13.5703125" style="159" customWidth="1"/>
    <col min="12538" max="12538" width="14.7109375" style="159" customWidth="1"/>
    <col min="12539" max="12539" width="11.28515625" style="159" customWidth="1"/>
    <col min="12540" max="12541" width="12.7109375" style="159" customWidth="1"/>
    <col min="12542" max="12542" width="14.42578125" style="159" customWidth="1"/>
    <col min="12543" max="12543" width="11.140625" style="159" customWidth="1"/>
    <col min="12544" max="12546" width="11.7109375" style="159" bestFit="1" customWidth="1"/>
    <col min="12547" max="12549" width="9" style="159" bestFit="1" customWidth="1"/>
    <col min="12550" max="12788" width="8.85546875" style="159"/>
    <col min="12789" max="12789" width="53.28515625" style="159" customWidth="1"/>
    <col min="12790" max="12790" width="5" style="159" customWidth="1"/>
    <col min="12791" max="12791" width="21.7109375" style="159" customWidth="1"/>
    <col min="12792" max="12793" width="13.5703125" style="159" customWidth="1"/>
    <col min="12794" max="12794" width="14.7109375" style="159" customWidth="1"/>
    <col min="12795" max="12795" width="11.28515625" style="159" customWidth="1"/>
    <col min="12796" max="12797" width="12.7109375" style="159" customWidth="1"/>
    <col min="12798" max="12798" width="14.42578125" style="159" customWidth="1"/>
    <col min="12799" max="12799" width="11.140625" style="159" customWidth="1"/>
    <col min="12800" max="12802" width="11.7109375" style="159" bestFit="1" customWidth="1"/>
    <col min="12803" max="12805" width="9" style="159" bestFit="1" customWidth="1"/>
    <col min="12806" max="13044" width="8.85546875" style="159"/>
    <col min="13045" max="13045" width="53.28515625" style="159" customWidth="1"/>
    <col min="13046" max="13046" width="5" style="159" customWidth="1"/>
    <col min="13047" max="13047" width="21.7109375" style="159" customWidth="1"/>
    <col min="13048" max="13049" width="13.5703125" style="159" customWidth="1"/>
    <col min="13050" max="13050" width="14.7109375" style="159" customWidth="1"/>
    <col min="13051" max="13051" width="11.28515625" style="159" customWidth="1"/>
    <col min="13052" max="13053" width="12.7109375" style="159" customWidth="1"/>
    <col min="13054" max="13054" width="14.42578125" style="159" customWidth="1"/>
    <col min="13055" max="13055" width="11.140625" style="159" customWidth="1"/>
    <col min="13056" max="13058" width="11.7109375" style="159" bestFit="1" customWidth="1"/>
    <col min="13059" max="13061" width="9" style="159" bestFit="1" customWidth="1"/>
    <col min="13062" max="13300" width="8.85546875" style="159"/>
    <col min="13301" max="13301" width="53.28515625" style="159" customWidth="1"/>
    <col min="13302" max="13302" width="5" style="159" customWidth="1"/>
    <col min="13303" max="13303" width="21.7109375" style="159" customWidth="1"/>
    <col min="13304" max="13305" width="13.5703125" style="159" customWidth="1"/>
    <col min="13306" max="13306" width="14.7109375" style="159" customWidth="1"/>
    <col min="13307" max="13307" width="11.28515625" style="159" customWidth="1"/>
    <col min="13308" max="13309" width="12.7109375" style="159" customWidth="1"/>
    <col min="13310" max="13310" width="14.42578125" style="159" customWidth="1"/>
    <col min="13311" max="13311" width="11.140625" style="159" customWidth="1"/>
    <col min="13312" max="13314" width="11.7109375" style="159" bestFit="1" customWidth="1"/>
    <col min="13315" max="13317" width="9" style="159" bestFit="1" customWidth="1"/>
    <col min="13318" max="13556" width="8.85546875" style="159"/>
    <col min="13557" max="13557" width="53.28515625" style="159" customWidth="1"/>
    <col min="13558" max="13558" width="5" style="159" customWidth="1"/>
    <col min="13559" max="13559" width="21.7109375" style="159" customWidth="1"/>
    <col min="13560" max="13561" width="13.5703125" style="159" customWidth="1"/>
    <col min="13562" max="13562" width="14.7109375" style="159" customWidth="1"/>
    <col min="13563" max="13563" width="11.28515625" style="159" customWidth="1"/>
    <col min="13564" max="13565" width="12.7109375" style="159" customWidth="1"/>
    <col min="13566" max="13566" width="14.42578125" style="159" customWidth="1"/>
    <col min="13567" max="13567" width="11.140625" style="159" customWidth="1"/>
    <col min="13568" max="13570" width="11.7109375" style="159" bestFit="1" customWidth="1"/>
    <col min="13571" max="13573" width="9" style="159" bestFit="1" customWidth="1"/>
    <col min="13574" max="13812" width="8.85546875" style="159"/>
    <col min="13813" max="13813" width="53.28515625" style="159" customWidth="1"/>
    <col min="13814" max="13814" width="5" style="159" customWidth="1"/>
    <col min="13815" max="13815" width="21.7109375" style="159" customWidth="1"/>
    <col min="13816" max="13817" width="13.5703125" style="159" customWidth="1"/>
    <col min="13818" max="13818" width="14.7109375" style="159" customWidth="1"/>
    <col min="13819" max="13819" width="11.28515625" style="159" customWidth="1"/>
    <col min="13820" max="13821" width="12.7109375" style="159" customWidth="1"/>
    <col min="13822" max="13822" width="14.42578125" style="159" customWidth="1"/>
    <col min="13823" max="13823" width="11.140625" style="159" customWidth="1"/>
    <col min="13824" max="13826" width="11.7109375" style="159" bestFit="1" customWidth="1"/>
    <col min="13827" max="13829" width="9" style="159" bestFit="1" customWidth="1"/>
    <col min="13830" max="14068" width="8.85546875" style="159"/>
    <col min="14069" max="14069" width="53.28515625" style="159" customWidth="1"/>
    <col min="14070" max="14070" width="5" style="159" customWidth="1"/>
    <col min="14071" max="14071" width="21.7109375" style="159" customWidth="1"/>
    <col min="14072" max="14073" width="13.5703125" style="159" customWidth="1"/>
    <col min="14074" max="14074" width="14.7109375" style="159" customWidth="1"/>
    <col min="14075" max="14075" width="11.28515625" style="159" customWidth="1"/>
    <col min="14076" max="14077" width="12.7109375" style="159" customWidth="1"/>
    <col min="14078" max="14078" width="14.42578125" style="159" customWidth="1"/>
    <col min="14079" max="14079" width="11.140625" style="159" customWidth="1"/>
    <col min="14080" max="14082" width="11.7109375" style="159" bestFit="1" customWidth="1"/>
    <col min="14083" max="14085" width="9" style="159" bestFit="1" customWidth="1"/>
    <col min="14086" max="14324" width="8.85546875" style="159"/>
    <col min="14325" max="14325" width="53.28515625" style="159" customWidth="1"/>
    <col min="14326" max="14326" width="5" style="159" customWidth="1"/>
    <col min="14327" max="14327" width="21.7109375" style="159" customWidth="1"/>
    <col min="14328" max="14329" width="13.5703125" style="159" customWidth="1"/>
    <col min="14330" max="14330" width="14.7109375" style="159" customWidth="1"/>
    <col min="14331" max="14331" width="11.28515625" style="159" customWidth="1"/>
    <col min="14332" max="14333" width="12.7109375" style="159" customWidth="1"/>
    <col min="14334" max="14334" width="14.42578125" style="159" customWidth="1"/>
    <col min="14335" max="14335" width="11.140625" style="159" customWidth="1"/>
    <col min="14336" max="14338" width="11.7109375" style="159" bestFit="1" customWidth="1"/>
    <col min="14339" max="14341" width="9" style="159" bestFit="1" customWidth="1"/>
    <col min="14342" max="14580" width="8.85546875" style="159"/>
    <col min="14581" max="14581" width="53.28515625" style="159" customWidth="1"/>
    <col min="14582" max="14582" width="5" style="159" customWidth="1"/>
    <col min="14583" max="14583" width="21.7109375" style="159" customWidth="1"/>
    <col min="14584" max="14585" width="13.5703125" style="159" customWidth="1"/>
    <col min="14586" max="14586" width="14.7109375" style="159" customWidth="1"/>
    <col min="14587" max="14587" width="11.28515625" style="159" customWidth="1"/>
    <col min="14588" max="14589" width="12.7109375" style="159" customWidth="1"/>
    <col min="14590" max="14590" width="14.42578125" style="159" customWidth="1"/>
    <col min="14591" max="14591" width="11.140625" style="159" customWidth="1"/>
    <col min="14592" max="14594" width="11.7109375" style="159" bestFit="1" customWidth="1"/>
    <col min="14595" max="14597" width="9" style="159" bestFit="1" customWidth="1"/>
    <col min="14598" max="14836" width="8.85546875" style="159"/>
    <col min="14837" max="14837" width="53.28515625" style="159" customWidth="1"/>
    <col min="14838" max="14838" width="5" style="159" customWidth="1"/>
    <col min="14839" max="14839" width="21.7109375" style="159" customWidth="1"/>
    <col min="14840" max="14841" width="13.5703125" style="159" customWidth="1"/>
    <col min="14842" max="14842" width="14.7109375" style="159" customWidth="1"/>
    <col min="14843" max="14843" width="11.28515625" style="159" customWidth="1"/>
    <col min="14844" max="14845" width="12.7109375" style="159" customWidth="1"/>
    <col min="14846" max="14846" width="14.42578125" style="159" customWidth="1"/>
    <col min="14847" max="14847" width="11.140625" style="159" customWidth="1"/>
    <col min="14848" max="14850" width="11.7109375" style="159" bestFit="1" customWidth="1"/>
    <col min="14851" max="14853" width="9" style="159" bestFit="1" customWidth="1"/>
    <col min="14854" max="15092" width="8.85546875" style="159"/>
    <col min="15093" max="15093" width="53.28515625" style="159" customWidth="1"/>
    <col min="15094" max="15094" width="5" style="159" customWidth="1"/>
    <col min="15095" max="15095" width="21.7109375" style="159" customWidth="1"/>
    <col min="15096" max="15097" width="13.5703125" style="159" customWidth="1"/>
    <col min="15098" max="15098" width="14.7109375" style="159" customWidth="1"/>
    <col min="15099" max="15099" width="11.28515625" style="159" customWidth="1"/>
    <col min="15100" max="15101" width="12.7109375" style="159" customWidth="1"/>
    <col min="15102" max="15102" width="14.42578125" style="159" customWidth="1"/>
    <col min="15103" max="15103" width="11.140625" style="159" customWidth="1"/>
    <col min="15104" max="15106" width="11.7109375" style="159" bestFit="1" customWidth="1"/>
    <col min="15107" max="15109" width="9" style="159" bestFit="1" customWidth="1"/>
    <col min="15110" max="15348" width="8.85546875" style="159"/>
    <col min="15349" max="15349" width="53.28515625" style="159" customWidth="1"/>
    <col min="15350" max="15350" width="5" style="159" customWidth="1"/>
    <col min="15351" max="15351" width="21.7109375" style="159" customWidth="1"/>
    <col min="15352" max="15353" width="13.5703125" style="159" customWidth="1"/>
    <col min="15354" max="15354" width="14.7109375" style="159" customWidth="1"/>
    <col min="15355" max="15355" width="11.28515625" style="159" customWidth="1"/>
    <col min="15356" max="15357" width="12.7109375" style="159" customWidth="1"/>
    <col min="15358" max="15358" width="14.42578125" style="159" customWidth="1"/>
    <col min="15359" max="15359" width="11.140625" style="159" customWidth="1"/>
    <col min="15360" max="15362" width="11.7109375" style="159" bestFit="1" customWidth="1"/>
    <col min="15363" max="15365" width="9" style="159" bestFit="1" customWidth="1"/>
    <col min="15366" max="15604" width="8.85546875" style="159"/>
    <col min="15605" max="15605" width="53.28515625" style="159" customWidth="1"/>
    <col min="15606" max="15606" width="5" style="159" customWidth="1"/>
    <col min="15607" max="15607" width="21.7109375" style="159" customWidth="1"/>
    <col min="15608" max="15609" width="13.5703125" style="159" customWidth="1"/>
    <col min="15610" max="15610" width="14.7109375" style="159" customWidth="1"/>
    <col min="15611" max="15611" width="11.28515625" style="159" customWidth="1"/>
    <col min="15612" max="15613" width="12.7109375" style="159" customWidth="1"/>
    <col min="15614" max="15614" width="14.42578125" style="159" customWidth="1"/>
    <col min="15615" max="15615" width="11.140625" style="159" customWidth="1"/>
    <col min="15616" max="15618" width="11.7109375" style="159" bestFit="1" customWidth="1"/>
    <col min="15619" max="15621" width="9" style="159" bestFit="1" customWidth="1"/>
    <col min="15622" max="15860" width="8.85546875" style="159"/>
    <col min="15861" max="15861" width="53.28515625" style="159" customWidth="1"/>
    <col min="15862" max="15862" width="5" style="159" customWidth="1"/>
    <col min="15863" max="15863" width="21.7109375" style="159" customWidth="1"/>
    <col min="15864" max="15865" width="13.5703125" style="159" customWidth="1"/>
    <col min="15866" max="15866" width="14.7109375" style="159" customWidth="1"/>
    <col min="15867" max="15867" width="11.28515625" style="159" customWidth="1"/>
    <col min="15868" max="15869" width="12.7109375" style="159" customWidth="1"/>
    <col min="15870" max="15870" width="14.42578125" style="159" customWidth="1"/>
    <col min="15871" max="15871" width="11.140625" style="159" customWidth="1"/>
    <col min="15872" max="15874" width="11.7109375" style="159" bestFit="1" customWidth="1"/>
    <col min="15875" max="15877" width="9" style="159" bestFit="1" customWidth="1"/>
    <col min="15878" max="16116" width="8.85546875" style="159"/>
    <col min="16117" max="16117" width="53.28515625" style="159" customWidth="1"/>
    <col min="16118" max="16118" width="5" style="159" customWidth="1"/>
    <col min="16119" max="16119" width="21.7109375" style="159" customWidth="1"/>
    <col min="16120" max="16121" width="13.5703125" style="159" customWidth="1"/>
    <col min="16122" max="16122" width="14.7109375" style="159" customWidth="1"/>
    <col min="16123" max="16123" width="11.28515625" style="159" customWidth="1"/>
    <col min="16124" max="16125" width="12.7109375" style="159" customWidth="1"/>
    <col min="16126" max="16126" width="14.42578125" style="159" customWidth="1"/>
    <col min="16127" max="16127" width="11.140625" style="159" customWidth="1"/>
    <col min="16128" max="16130" width="11.7109375" style="159" bestFit="1" customWidth="1"/>
    <col min="16131" max="16133" width="9" style="159" bestFit="1" customWidth="1"/>
    <col min="16134" max="16384" width="8.85546875" style="159"/>
  </cols>
  <sheetData>
    <row r="1" spans="1:6" ht="7.5" customHeight="1" x14ac:dyDescent="0.25">
      <c r="A1" s="175"/>
      <c r="B1" s="176"/>
      <c r="C1" s="177"/>
      <c r="D1" s="177"/>
      <c r="E1" s="177"/>
    </row>
    <row r="2" spans="1:6" ht="14.1" customHeight="1" x14ac:dyDescent="0.25">
      <c r="A2" s="240" t="s">
        <v>131</v>
      </c>
      <c r="B2" s="241"/>
      <c r="C2" s="241"/>
      <c r="D2" s="1"/>
      <c r="E2" s="2"/>
      <c r="F2" s="3"/>
    </row>
    <row r="3" spans="1:6" ht="38.25" x14ac:dyDescent="0.25">
      <c r="A3" s="4" t="s">
        <v>182</v>
      </c>
      <c r="B3" s="5" t="s">
        <v>125</v>
      </c>
      <c r="C3" s="5" t="s">
        <v>61</v>
      </c>
      <c r="D3" s="7" t="s">
        <v>186</v>
      </c>
      <c r="E3" s="7" t="s">
        <v>187</v>
      </c>
      <c r="F3" s="8" t="s">
        <v>188</v>
      </c>
    </row>
    <row r="4" spans="1:6" ht="15.75" thickBot="1" x14ac:dyDescent="0.3">
      <c r="A4" s="213">
        <v>1</v>
      </c>
      <c r="B4" s="214">
        <v>2</v>
      </c>
      <c r="C4" s="214">
        <v>3</v>
      </c>
      <c r="D4" s="215">
        <v>4</v>
      </c>
      <c r="E4" s="216">
        <v>5</v>
      </c>
      <c r="F4" s="216">
        <v>6</v>
      </c>
    </row>
    <row r="5" spans="1:6" ht="30" customHeight="1" x14ac:dyDescent="0.25">
      <c r="A5" s="178" t="s">
        <v>46</v>
      </c>
      <c r="B5" s="203" t="s">
        <v>109</v>
      </c>
      <c r="C5" s="179" t="s">
        <v>162</v>
      </c>
      <c r="D5" s="180">
        <v>922603500</v>
      </c>
      <c r="E5" s="180">
        <v>427964086.69999999</v>
      </c>
      <c r="F5" s="206">
        <f>ROUND(E5/D5,4)</f>
        <v>0.46389999999999998</v>
      </c>
    </row>
    <row r="6" spans="1:6" x14ac:dyDescent="0.25">
      <c r="A6" s="166" t="s">
        <v>138</v>
      </c>
      <c r="B6" s="181"/>
      <c r="C6" s="172"/>
      <c r="D6" s="172"/>
      <c r="E6" s="172"/>
      <c r="F6" s="172"/>
    </row>
    <row r="7" spans="1:6" x14ac:dyDescent="0.25">
      <c r="A7" s="182" t="s">
        <v>334</v>
      </c>
      <c r="B7" s="183" t="s">
        <v>109</v>
      </c>
      <c r="C7" s="184" t="s">
        <v>35</v>
      </c>
      <c r="D7" s="180">
        <v>148881600</v>
      </c>
      <c r="E7" s="180">
        <v>59244758.32</v>
      </c>
      <c r="F7" s="165">
        <f t="shared" ref="F7:F46" si="0">ROUND(E7/D7,4)</f>
        <v>0.39789999999999998</v>
      </c>
    </row>
    <row r="8" spans="1:6" ht="23.25" x14ac:dyDescent="0.25">
      <c r="A8" s="182" t="s">
        <v>335</v>
      </c>
      <c r="B8" s="183" t="s">
        <v>109</v>
      </c>
      <c r="C8" s="184" t="s">
        <v>149</v>
      </c>
      <c r="D8" s="180">
        <v>5098700</v>
      </c>
      <c r="E8" s="180">
        <v>2103307.6</v>
      </c>
      <c r="F8" s="165">
        <f t="shared" si="0"/>
        <v>0.41249999999999998</v>
      </c>
    </row>
    <row r="9" spans="1:6" ht="34.5" x14ac:dyDescent="0.25">
      <c r="A9" s="182" t="s">
        <v>336</v>
      </c>
      <c r="B9" s="183" t="s">
        <v>109</v>
      </c>
      <c r="C9" s="184" t="s">
        <v>30</v>
      </c>
      <c r="D9" s="180">
        <v>8750400</v>
      </c>
      <c r="E9" s="180">
        <v>3431976.79</v>
      </c>
      <c r="F9" s="165">
        <f t="shared" si="0"/>
        <v>0.39219999999999999</v>
      </c>
    </row>
    <row r="10" spans="1:6" ht="34.5" x14ac:dyDescent="0.25">
      <c r="A10" s="182" t="s">
        <v>337</v>
      </c>
      <c r="B10" s="183" t="s">
        <v>109</v>
      </c>
      <c r="C10" s="184" t="s">
        <v>68</v>
      </c>
      <c r="D10" s="180">
        <v>82362300</v>
      </c>
      <c r="E10" s="180">
        <v>33302927.149999999</v>
      </c>
      <c r="F10" s="165">
        <f t="shared" si="0"/>
        <v>0.40429999999999999</v>
      </c>
    </row>
    <row r="11" spans="1:6" ht="45.75" x14ac:dyDescent="0.25">
      <c r="A11" s="182" t="s">
        <v>687</v>
      </c>
      <c r="B11" s="183" t="s">
        <v>109</v>
      </c>
      <c r="C11" s="184" t="s">
        <v>688</v>
      </c>
      <c r="D11" s="180">
        <v>62802800</v>
      </c>
      <c r="E11" s="180">
        <v>25983589.600000001</v>
      </c>
      <c r="F11" s="165">
        <f t="shared" si="0"/>
        <v>0.41370000000000001</v>
      </c>
    </row>
    <row r="12" spans="1:6" ht="34.5" x14ac:dyDescent="0.25">
      <c r="A12" s="182" t="s">
        <v>338</v>
      </c>
      <c r="B12" s="183" t="s">
        <v>109</v>
      </c>
      <c r="C12" s="184" t="s">
        <v>179</v>
      </c>
      <c r="D12" s="180">
        <v>39093000</v>
      </c>
      <c r="E12" s="180">
        <v>17544313.370000001</v>
      </c>
      <c r="F12" s="165">
        <f t="shared" si="0"/>
        <v>0.44879999999999998</v>
      </c>
    </row>
    <row r="13" spans="1:6" x14ac:dyDescent="0.25">
      <c r="A13" s="182" t="s">
        <v>339</v>
      </c>
      <c r="B13" s="183" t="s">
        <v>109</v>
      </c>
      <c r="C13" s="184" t="s">
        <v>20</v>
      </c>
      <c r="D13" s="180">
        <v>4006000</v>
      </c>
      <c r="E13" s="180">
        <v>0</v>
      </c>
      <c r="F13" s="165">
        <f t="shared" si="0"/>
        <v>0</v>
      </c>
    </row>
    <row r="14" spans="1:6" x14ac:dyDescent="0.25">
      <c r="A14" s="182" t="s">
        <v>340</v>
      </c>
      <c r="B14" s="183" t="s">
        <v>109</v>
      </c>
      <c r="C14" s="184" t="s">
        <v>134</v>
      </c>
      <c r="D14" s="180">
        <v>9571200</v>
      </c>
      <c r="E14" s="180">
        <v>2862233.41</v>
      </c>
      <c r="F14" s="165">
        <f t="shared" si="0"/>
        <v>0.29899999999999999</v>
      </c>
    </row>
    <row r="15" spans="1:6" ht="23.25" x14ac:dyDescent="0.25">
      <c r="A15" s="182" t="s">
        <v>341</v>
      </c>
      <c r="B15" s="183" t="s">
        <v>109</v>
      </c>
      <c r="C15" s="184" t="s">
        <v>88</v>
      </c>
      <c r="D15" s="180">
        <v>3120600</v>
      </c>
      <c r="E15" s="180">
        <v>1325716.1100000001</v>
      </c>
      <c r="F15" s="165">
        <f t="shared" si="0"/>
        <v>0.42480000000000001</v>
      </c>
    </row>
    <row r="16" spans="1:6" ht="34.5" x14ac:dyDescent="0.25">
      <c r="A16" s="182" t="s">
        <v>342</v>
      </c>
      <c r="B16" s="183" t="s">
        <v>109</v>
      </c>
      <c r="C16" s="184" t="s">
        <v>147</v>
      </c>
      <c r="D16" s="180">
        <v>3120600</v>
      </c>
      <c r="E16" s="180">
        <v>1325716.1100000001</v>
      </c>
      <c r="F16" s="165">
        <f t="shared" si="0"/>
        <v>0.42480000000000001</v>
      </c>
    </row>
    <row r="17" spans="1:6" x14ac:dyDescent="0.25">
      <c r="A17" s="182" t="s">
        <v>343</v>
      </c>
      <c r="B17" s="183" t="s">
        <v>109</v>
      </c>
      <c r="C17" s="184" t="s">
        <v>2</v>
      </c>
      <c r="D17" s="180">
        <v>30130800</v>
      </c>
      <c r="E17" s="180">
        <v>12478353</v>
      </c>
      <c r="F17" s="165">
        <f t="shared" si="0"/>
        <v>0.41410000000000002</v>
      </c>
    </row>
    <row r="18" spans="1:6" x14ac:dyDescent="0.25">
      <c r="A18" s="182" t="s">
        <v>344</v>
      </c>
      <c r="B18" s="183" t="s">
        <v>109</v>
      </c>
      <c r="C18" s="184" t="s">
        <v>18</v>
      </c>
      <c r="D18" s="180">
        <v>9701600</v>
      </c>
      <c r="E18" s="180">
        <v>9701600</v>
      </c>
      <c r="F18" s="165">
        <f t="shared" si="0"/>
        <v>1</v>
      </c>
    </row>
    <row r="19" spans="1:6" x14ac:dyDescent="0.25">
      <c r="A19" s="182" t="s">
        <v>345</v>
      </c>
      <c r="B19" s="183" t="s">
        <v>109</v>
      </c>
      <c r="C19" s="184" t="s">
        <v>59</v>
      </c>
      <c r="D19" s="180">
        <v>20299200</v>
      </c>
      <c r="E19" s="180">
        <v>2776753</v>
      </c>
      <c r="F19" s="165">
        <f t="shared" si="0"/>
        <v>0.1368</v>
      </c>
    </row>
    <row r="20" spans="1:6" x14ac:dyDescent="0.25">
      <c r="A20" s="182" t="s">
        <v>346</v>
      </c>
      <c r="B20" s="183" t="s">
        <v>109</v>
      </c>
      <c r="C20" s="184" t="s">
        <v>26</v>
      </c>
      <c r="D20" s="180">
        <v>130000</v>
      </c>
      <c r="E20" s="180">
        <v>0</v>
      </c>
      <c r="F20" s="165">
        <f t="shared" si="0"/>
        <v>0</v>
      </c>
    </row>
    <row r="21" spans="1:6" x14ac:dyDescent="0.25">
      <c r="A21" s="182" t="s">
        <v>347</v>
      </c>
      <c r="B21" s="183" t="s">
        <v>109</v>
      </c>
      <c r="C21" s="184" t="s">
        <v>105</v>
      </c>
      <c r="D21" s="180">
        <v>3722300</v>
      </c>
      <c r="E21" s="180">
        <v>2259612.94</v>
      </c>
      <c r="F21" s="165">
        <f t="shared" si="0"/>
        <v>0.60699999999999998</v>
      </c>
    </row>
    <row r="22" spans="1:6" x14ac:dyDescent="0.25">
      <c r="A22" s="182" t="s">
        <v>348</v>
      </c>
      <c r="B22" s="183" t="s">
        <v>109</v>
      </c>
      <c r="C22" s="184" t="s">
        <v>143</v>
      </c>
      <c r="D22" s="180">
        <v>2887900</v>
      </c>
      <c r="E22" s="180">
        <v>2022166.15</v>
      </c>
      <c r="F22" s="165">
        <f t="shared" si="0"/>
        <v>0.70020000000000004</v>
      </c>
    </row>
    <row r="23" spans="1:6" x14ac:dyDescent="0.25">
      <c r="A23" s="182" t="s">
        <v>349</v>
      </c>
      <c r="B23" s="183" t="s">
        <v>109</v>
      </c>
      <c r="C23" s="184" t="s">
        <v>24</v>
      </c>
      <c r="D23" s="180">
        <v>420000</v>
      </c>
      <c r="E23" s="180">
        <v>128107.79</v>
      </c>
      <c r="F23" s="165">
        <f t="shared" si="0"/>
        <v>0.30499999999999999</v>
      </c>
    </row>
    <row r="24" spans="1:6" x14ac:dyDescent="0.25">
      <c r="A24" s="182" t="s">
        <v>350</v>
      </c>
      <c r="B24" s="183" t="s">
        <v>109</v>
      </c>
      <c r="C24" s="184" t="s">
        <v>63</v>
      </c>
      <c r="D24" s="180">
        <v>414400</v>
      </c>
      <c r="E24" s="180">
        <v>109339</v>
      </c>
      <c r="F24" s="165">
        <f t="shared" si="0"/>
        <v>0.26379999999999998</v>
      </c>
    </row>
    <row r="25" spans="1:6" x14ac:dyDescent="0.25">
      <c r="A25" s="182" t="s">
        <v>351</v>
      </c>
      <c r="B25" s="183" t="s">
        <v>109</v>
      </c>
      <c r="C25" s="184" t="s">
        <v>123</v>
      </c>
      <c r="D25" s="180">
        <v>497381300</v>
      </c>
      <c r="E25" s="180">
        <v>243018082.72999999</v>
      </c>
      <c r="F25" s="165">
        <f t="shared" si="0"/>
        <v>0.48859999999999998</v>
      </c>
    </row>
    <row r="26" spans="1:6" x14ac:dyDescent="0.25">
      <c r="A26" s="182" t="s">
        <v>352</v>
      </c>
      <c r="B26" s="183" t="s">
        <v>109</v>
      </c>
      <c r="C26" s="184" t="s">
        <v>10</v>
      </c>
      <c r="D26" s="180">
        <v>120554300</v>
      </c>
      <c r="E26" s="180">
        <v>50211364.039999999</v>
      </c>
      <c r="F26" s="165">
        <f t="shared" si="0"/>
        <v>0.41649999999999998</v>
      </c>
    </row>
    <row r="27" spans="1:6" x14ac:dyDescent="0.25">
      <c r="A27" s="182" t="s">
        <v>353</v>
      </c>
      <c r="B27" s="183" t="s">
        <v>109</v>
      </c>
      <c r="C27" s="184" t="s">
        <v>44</v>
      </c>
      <c r="D27" s="180">
        <v>323714300</v>
      </c>
      <c r="E27" s="180">
        <v>174056474.65000001</v>
      </c>
      <c r="F27" s="165">
        <f t="shared" si="0"/>
        <v>0.53769999999999996</v>
      </c>
    </row>
    <row r="28" spans="1:6" x14ac:dyDescent="0.25">
      <c r="A28" s="182" t="s">
        <v>354</v>
      </c>
      <c r="B28" s="183" t="s">
        <v>109</v>
      </c>
      <c r="C28" s="184" t="s">
        <v>104</v>
      </c>
      <c r="D28" s="180">
        <v>7376000</v>
      </c>
      <c r="E28" s="180">
        <v>921000</v>
      </c>
      <c r="F28" s="165">
        <f t="shared" si="0"/>
        <v>0.1249</v>
      </c>
    </row>
    <row r="29" spans="1:6" x14ac:dyDescent="0.25">
      <c r="A29" s="182" t="s">
        <v>355</v>
      </c>
      <c r="B29" s="183" t="s">
        <v>109</v>
      </c>
      <c r="C29" s="184" t="s">
        <v>23</v>
      </c>
      <c r="D29" s="180">
        <v>45736700</v>
      </c>
      <c r="E29" s="180">
        <v>17829244.039999999</v>
      </c>
      <c r="F29" s="165">
        <f t="shared" si="0"/>
        <v>0.38979999999999998</v>
      </c>
    </row>
    <row r="30" spans="1:6" x14ac:dyDescent="0.25">
      <c r="A30" s="182" t="s">
        <v>356</v>
      </c>
      <c r="B30" s="183" t="s">
        <v>109</v>
      </c>
      <c r="C30" s="184" t="s">
        <v>81</v>
      </c>
      <c r="D30" s="180">
        <v>65620000</v>
      </c>
      <c r="E30" s="180">
        <v>24997140.34</v>
      </c>
      <c r="F30" s="165">
        <f t="shared" si="0"/>
        <v>0.38090000000000002</v>
      </c>
    </row>
    <row r="31" spans="1:6" x14ac:dyDescent="0.25">
      <c r="A31" s="182" t="s">
        <v>357</v>
      </c>
      <c r="B31" s="183" t="s">
        <v>109</v>
      </c>
      <c r="C31" s="184" t="s">
        <v>111</v>
      </c>
      <c r="D31" s="180">
        <v>32613300</v>
      </c>
      <c r="E31" s="180">
        <v>11799762.289999999</v>
      </c>
      <c r="F31" s="165">
        <f t="shared" si="0"/>
        <v>0.36180000000000001</v>
      </c>
    </row>
    <row r="32" spans="1:6" x14ac:dyDescent="0.25">
      <c r="A32" s="182" t="s">
        <v>358</v>
      </c>
      <c r="B32" s="183" t="s">
        <v>109</v>
      </c>
      <c r="C32" s="184" t="s">
        <v>150</v>
      </c>
      <c r="D32" s="180">
        <v>7239700</v>
      </c>
      <c r="E32" s="180">
        <v>3215362.88</v>
      </c>
      <c r="F32" s="165">
        <f t="shared" si="0"/>
        <v>0.44409999999999999</v>
      </c>
    </row>
    <row r="33" spans="1:6" x14ac:dyDescent="0.25">
      <c r="A33" s="182" t="s">
        <v>359</v>
      </c>
      <c r="B33" s="183" t="s">
        <v>109</v>
      </c>
      <c r="C33" s="184" t="s">
        <v>71</v>
      </c>
      <c r="D33" s="180">
        <v>25767000</v>
      </c>
      <c r="E33" s="180">
        <v>9982015.1699999999</v>
      </c>
      <c r="F33" s="165">
        <f t="shared" si="0"/>
        <v>0.38740000000000002</v>
      </c>
    </row>
    <row r="34" spans="1:6" x14ac:dyDescent="0.25">
      <c r="A34" s="182" t="s">
        <v>360</v>
      </c>
      <c r="B34" s="183" t="s">
        <v>109</v>
      </c>
      <c r="C34" s="184" t="s">
        <v>166</v>
      </c>
      <c r="D34" s="180">
        <v>4328000</v>
      </c>
      <c r="E34" s="180">
        <v>2534137.9</v>
      </c>
      <c r="F34" s="165">
        <f t="shared" si="0"/>
        <v>0.58550000000000002</v>
      </c>
    </row>
    <row r="35" spans="1:6" x14ac:dyDescent="0.25">
      <c r="A35" s="182" t="s">
        <v>361</v>
      </c>
      <c r="B35" s="183" t="s">
        <v>109</v>
      </c>
      <c r="C35" s="184" t="s">
        <v>5</v>
      </c>
      <c r="D35" s="180">
        <v>1174400</v>
      </c>
      <c r="E35" s="180">
        <v>488861.7</v>
      </c>
      <c r="F35" s="165">
        <f t="shared" si="0"/>
        <v>0.4163</v>
      </c>
    </row>
    <row r="36" spans="1:6" x14ac:dyDescent="0.25">
      <c r="A36" s="182" t="s">
        <v>362</v>
      </c>
      <c r="B36" s="183" t="s">
        <v>109</v>
      </c>
      <c r="C36" s="184" t="s">
        <v>117</v>
      </c>
      <c r="D36" s="180">
        <v>3153600</v>
      </c>
      <c r="E36" s="180">
        <v>2045276.2</v>
      </c>
      <c r="F36" s="165">
        <f t="shared" si="0"/>
        <v>0.64859999999999995</v>
      </c>
    </row>
    <row r="37" spans="1:6" x14ac:dyDescent="0.25">
      <c r="A37" s="182" t="s">
        <v>363</v>
      </c>
      <c r="B37" s="183" t="s">
        <v>109</v>
      </c>
      <c r="C37" s="184" t="s">
        <v>79</v>
      </c>
      <c r="D37" s="180">
        <v>75840500</v>
      </c>
      <c r="E37" s="180">
        <v>33936894.700000003</v>
      </c>
      <c r="F37" s="165">
        <f t="shared" si="0"/>
        <v>0.44750000000000001</v>
      </c>
    </row>
    <row r="38" spans="1:6" x14ac:dyDescent="0.25">
      <c r="A38" s="182" t="s">
        <v>364</v>
      </c>
      <c r="B38" s="183" t="s">
        <v>109</v>
      </c>
      <c r="C38" s="184" t="s">
        <v>107</v>
      </c>
      <c r="D38" s="180">
        <v>57673400</v>
      </c>
      <c r="E38" s="180">
        <v>24086975.309999999</v>
      </c>
      <c r="F38" s="165">
        <f t="shared" si="0"/>
        <v>0.41760000000000003</v>
      </c>
    </row>
    <row r="39" spans="1:6" x14ac:dyDescent="0.25">
      <c r="A39" s="182" t="s">
        <v>365</v>
      </c>
      <c r="B39" s="183" t="s">
        <v>109</v>
      </c>
      <c r="C39" s="184" t="s">
        <v>139</v>
      </c>
      <c r="D39" s="180">
        <v>18167100</v>
      </c>
      <c r="E39" s="180">
        <v>9849919.3900000006</v>
      </c>
      <c r="F39" s="165">
        <f t="shared" si="0"/>
        <v>0.54220000000000002</v>
      </c>
    </row>
    <row r="40" spans="1:6" x14ac:dyDescent="0.25">
      <c r="A40" s="182" t="s">
        <v>366</v>
      </c>
      <c r="B40" s="183" t="s">
        <v>109</v>
      </c>
      <c r="C40" s="184" t="s">
        <v>180</v>
      </c>
      <c r="D40" s="180">
        <v>8532900</v>
      </c>
      <c r="E40" s="180">
        <v>3599390.66</v>
      </c>
      <c r="F40" s="165">
        <f t="shared" si="0"/>
        <v>0.42180000000000001</v>
      </c>
    </row>
    <row r="41" spans="1:6" x14ac:dyDescent="0.25">
      <c r="A41" s="182" t="s">
        <v>367</v>
      </c>
      <c r="B41" s="183" t="s">
        <v>109</v>
      </c>
      <c r="C41" s="184" t="s">
        <v>96</v>
      </c>
      <c r="D41" s="180">
        <v>8297900</v>
      </c>
      <c r="E41" s="180">
        <v>3599390.66</v>
      </c>
      <c r="F41" s="165">
        <f t="shared" si="0"/>
        <v>0.43380000000000002</v>
      </c>
    </row>
    <row r="42" spans="1:6" x14ac:dyDescent="0.25">
      <c r="A42" s="182" t="s">
        <v>368</v>
      </c>
      <c r="B42" s="183" t="s">
        <v>109</v>
      </c>
      <c r="C42" s="184" t="s">
        <v>13</v>
      </c>
      <c r="D42" s="180">
        <v>235000</v>
      </c>
      <c r="E42" s="180">
        <v>0</v>
      </c>
      <c r="F42" s="165">
        <f t="shared" si="0"/>
        <v>0</v>
      </c>
    </row>
    <row r="43" spans="1:6" ht="34.5" x14ac:dyDescent="0.25">
      <c r="A43" s="182" t="s">
        <v>369</v>
      </c>
      <c r="B43" s="183" t="s">
        <v>109</v>
      </c>
      <c r="C43" s="184" t="s">
        <v>41</v>
      </c>
      <c r="D43" s="180">
        <v>85045500</v>
      </c>
      <c r="E43" s="180">
        <v>44570000</v>
      </c>
      <c r="F43" s="165">
        <f t="shared" si="0"/>
        <v>0.52410000000000001</v>
      </c>
    </row>
    <row r="44" spans="1:6" ht="25.5" customHeight="1" x14ac:dyDescent="0.25">
      <c r="A44" s="182" t="s">
        <v>370</v>
      </c>
      <c r="B44" s="183" t="s">
        <v>109</v>
      </c>
      <c r="C44" s="184" t="s">
        <v>82</v>
      </c>
      <c r="D44" s="180">
        <v>70203000</v>
      </c>
      <c r="E44" s="180">
        <v>35097600</v>
      </c>
      <c r="F44" s="165">
        <f t="shared" si="0"/>
        <v>0.49990000000000001</v>
      </c>
    </row>
    <row r="45" spans="1:6" x14ac:dyDescent="0.25">
      <c r="A45" s="182" t="s">
        <v>371</v>
      </c>
      <c r="B45" s="183" t="s">
        <v>109</v>
      </c>
      <c r="C45" s="184" t="s">
        <v>112</v>
      </c>
      <c r="D45" s="180">
        <v>12194000</v>
      </c>
      <c r="E45" s="180">
        <v>7192400</v>
      </c>
      <c r="F45" s="165">
        <f t="shared" si="0"/>
        <v>0.58979999999999999</v>
      </c>
    </row>
    <row r="46" spans="1:6" ht="15.75" thickBot="1" x14ac:dyDescent="0.3">
      <c r="A46" s="182" t="s">
        <v>372</v>
      </c>
      <c r="B46" s="183" t="s">
        <v>109</v>
      </c>
      <c r="C46" s="184" t="s">
        <v>373</v>
      </c>
      <c r="D46" s="180">
        <v>2648500</v>
      </c>
      <c r="E46" s="180">
        <v>2280000</v>
      </c>
      <c r="F46" s="165">
        <f t="shared" si="0"/>
        <v>0.8609</v>
      </c>
    </row>
    <row r="47" spans="1:6" ht="12.95" customHeight="1" thickBot="1" x14ac:dyDescent="0.3">
      <c r="A47" s="187"/>
      <c r="B47" s="188"/>
      <c r="C47" s="188"/>
      <c r="D47" s="188"/>
      <c r="E47" s="188"/>
      <c r="F47" s="188"/>
    </row>
    <row r="48" spans="1:6" ht="34.5" customHeight="1" thickBot="1" x14ac:dyDescent="0.3">
      <c r="A48" s="189" t="s">
        <v>54</v>
      </c>
      <c r="B48" s="190">
        <v>450</v>
      </c>
      <c r="C48" s="191" t="s">
        <v>162</v>
      </c>
      <c r="D48" s="192">
        <v>-13573600</v>
      </c>
      <c r="E48" s="192">
        <v>-8601895.6999999993</v>
      </c>
      <c r="F48" s="193">
        <f>ROUND(E48/D48,4)</f>
        <v>0.63370000000000004</v>
      </c>
    </row>
    <row r="49" spans="1:5" ht="12.95" customHeight="1" x14ac:dyDescent="0.25">
      <c r="A49" s="161"/>
      <c r="B49" s="173"/>
      <c r="C49" s="173"/>
      <c r="D49" s="174"/>
      <c r="E49" s="174"/>
    </row>
  </sheetData>
  <autoFilter ref="A4:F4"/>
  <mergeCells count="1">
    <mergeCell ref="A2:C2"/>
  </mergeCells>
  <pageMargins left="0.7" right="0.17" top="0.34" bottom="0.28999999999999998" header="0" footer="0"/>
  <pageSetup paperSize="9" scale="78" fitToHeight="0" orientation="portrait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9"/>
  <sheetViews>
    <sheetView view="pageBreakPreview" topLeftCell="A19" zoomScaleNormal="70" zoomScaleSheetLayoutView="100" workbookViewId="0">
      <selection activeCell="G30" sqref="G30"/>
    </sheetView>
  </sheetViews>
  <sheetFormatPr defaultColWidth="8.85546875" defaultRowHeight="15" x14ac:dyDescent="0.25"/>
  <cols>
    <col min="1" max="1" width="49" style="159" customWidth="1"/>
    <col min="2" max="2" width="5" style="159" customWidth="1"/>
    <col min="3" max="3" width="21.7109375" style="159" customWidth="1"/>
    <col min="4" max="4" width="14.7109375" style="159" customWidth="1"/>
    <col min="5" max="5" width="14.42578125" style="159" customWidth="1"/>
    <col min="6" max="6" width="10.5703125" style="159" customWidth="1"/>
    <col min="7" max="244" width="8.85546875" style="159"/>
    <col min="245" max="245" width="49" style="159" customWidth="1"/>
    <col min="246" max="246" width="5" style="159" customWidth="1"/>
    <col min="247" max="247" width="21.7109375" style="159" customWidth="1"/>
    <col min="248" max="249" width="13.5703125" style="159" customWidth="1"/>
    <col min="250" max="250" width="14.7109375" style="159" customWidth="1"/>
    <col min="251" max="251" width="11.28515625" style="159" customWidth="1"/>
    <col min="252" max="253" width="12.7109375" style="159" customWidth="1"/>
    <col min="254" max="254" width="14.42578125" style="159" customWidth="1"/>
    <col min="255" max="255" width="11.140625" style="159" customWidth="1"/>
    <col min="256" max="257" width="12.140625" style="159" bestFit="1" customWidth="1"/>
    <col min="258" max="258" width="11.7109375" style="159" bestFit="1" customWidth="1"/>
    <col min="259" max="261" width="9" style="159" bestFit="1" customWidth="1"/>
    <col min="262" max="500" width="8.85546875" style="159"/>
    <col min="501" max="501" width="49" style="159" customWidth="1"/>
    <col min="502" max="502" width="5" style="159" customWidth="1"/>
    <col min="503" max="503" width="21.7109375" style="159" customWidth="1"/>
    <col min="504" max="505" width="13.5703125" style="159" customWidth="1"/>
    <col min="506" max="506" width="14.7109375" style="159" customWidth="1"/>
    <col min="507" max="507" width="11.28515625" style="159" customWidth="1"/>
    <col min="508" max="509" width="12.7109375" style="159" customWidth="1"/>
    <col min="510" max="510" width="14.42578125" style="159" customWidth="1"/>
    <col min="511" max="511" width="11.140625" style="159" customWidth="1"/>
    <col min="512" max="513" width="12.140625" style="159" bestFit="1" customWidth="1"/>
    <col min="514" max="514" width="11.7109375" style="159" bestFit="1" customWidth="1"/>
    <col min="515" max="517" width="9" style="159" bestFit="1" customWidth="1"/>
    <col min="518" max="756" width="8.85546875" style="159"/>
    <col min="757" max="757" width="49" style="159" customWidth="1"/>
    <col min="758" max="758" width="5" style="159" customWidth="1"/>
    <col min="759" max="759" width="21.7109375" style="159" customWidth="1"/>
    <col min="760" max="761" width="13.5703125" style="159" customWidth="1"/>
    <col min="762" max="762" width="14.7109375" style="159" customWidth="1"/>
    <col min="763" max="763" width="11.28515625" style="159" customWidth="1"/>
    <col min="764" max="765" width="12.7109375" style="159" customWidth="1"/>
    <col min="766" max="766" width="14.42578125" style="159" customWidth="1"/>
    <col min="767" max="767" width="11.140625" style="159" customWidth="1"/>
    <col min="768" max="769" width="12.140625" style="159" bestFit="1" customWidth="1"/>
    <col min="770" max="770" width="11.7109375" style="159" bestFit="1" customWidth="1"/>
    <col min="771" max="773" width="9" style="159" bestFit="1" customWidth="1"/>
    <col min="774" max="1012" width="8.85546875" style="159"/>
    <col min="1013" max="1013" width="49" style="159" customWidth="1"/>
    <col min="1014" max="1014" width="5" style="159" customWidth="1"/>
    <col min="1015" max="1015" width="21.7109375" style="159" customWidth="1"/>
    <col min="1016" max="1017" width="13.5703125" style="159" customWidth="1"/>
    <col min="1018" max="1018" width="14.7109375" style="159" customWidth="1"/>
    <col min="1019" max="1019" width="11.28515625" style="159" customWidth="1"/>
    <col min="1020" max="1021" width="12.7109375" style="159" customWidth="1"/>
    <col min="1022" max="1022" width="14.42578125" style="159" customWidth="1"/>
    <col min="1023" max="1023" width="11.140625" style="159" customWidth="1"/>
    <col min="1024" max="1025" width="12.140625" style="159" bestFit="1" customWidth="1"/>
    <col min="1026" max="1026" width="11.7109375" style="159" bestFit="1" customWidth="1"/>
    <col min="1027" max="1029" width="9" style="159" bestFit="1" customWidth="1"/>
    <col min="1030" max="1268" width="8.85546875" style="159"/>
    <col min="1269" max="1269" width="49" style="159" customWidth="1"/>
    <col min="1270" max="1270" width="5" style="159" customWidth="1"/>
    <col min="1271" max="1271" width="21.7109375" style="159" customWidth="1"/>
    <col min="1272" max="1273" width="13.5703125" style="159" customWidth="1"/>
    <col min="1274" max="1274" width="14.7109375" style="159" customWidth="1"/>
    <col min="1275" max="1275" width="11.28515625" style="159" customWidth="1"/>
    <col min="1276" max="1277" width="12.7109375" style="159" customWidth="1"/>
    <col min="1278" max="1278" width="14.42578125" style="159" customWidth="1"/>
    <col min="1279" max="1279" width="11.140625" style="159" customWidth="1"/>
    <col min="1280" max="1281" width="12.140625" style="159" bestFit="1" customWidth="1"/>
    <col min="1282" max="1282" width="11.7109375" style="159" bestFit="1" customWidth="1"/>
    <col min="1283" max="1285" width="9" style="159" bestFit="1" customWidth="1"/>
    <col min="1286" max="1524" width="8.85546875" style="159"/>
    <col min="1525" max="1525" width="49" style="159" customWidth="1"/>
    <col min="1526" max="1526" width="5" style="159" customWidth="1"/>
    <col min="1527" max="1527" width="21.7109375" style="159" customWidth="1"/>
    <col min="1528" max="1529" width="13.5703125" style="159" customWidth="1"/>
    <col min="1530" max="1530" width="14.7109375" style="159" customWidth="1"/>
    <col min="1531" max="1531" width="11.28515625" style="159" customWidth="1"/>
    <col min="1532" max="1533" width="12.7109375" style="159" customWidth="1"/>
    <col min="1534" max="1534" width="14.42578125" style="159" customWidth="1"/>
    <col min="1535" max="1535" width="11.140625" style="159" customWidth="1"/>
    <col min="1536" max="1537" width="12.140625" style="159" bestFit="1" customWidth="1"/>
    <col min="1538" max="1538" width="11.7109375" style="159" bestFit="1" customWidth="1"/>
    <col min="1539" max="1541" width="9" style="159" bestFit="1" customWidth="1"/>
    <col min="1542" max="1780" width="8.85546875" style="159"/>
    <col min="1781" max="1781" width="49" style="159" customWidth="1"/>
    <col min="1782" max="1782" width="5" style="159" customWidth="1"/>
    <col min="1783" max="1783" width="21.7109375" style="159" customWidth="1"/>
    <col min="1784" max="1785" width="13.5703125" style="159" customWidth="1"/>
    <col min="1786" max="1786" width="14.7109375" style="159" customWidth="1"/>
    <col min="1787" max="1787" width="11.28515625" style="159" customWidth="1"/>
    <col min="1788" max="1789" width="12.7109375" style="159" customWidth="1"/>
    <col min="1790" max="1790" width="14.42578125" style="159" customWidth="1"/>
    <col min="1791" max="1791" width="11.140625" style="159" customWidth="1"/>
    <col min="1792" max="1793" width="12.140625" style="159" bestFit="1" customWidth="1"/>
    <col min="1794" max="1794" width="11.7109375" style="159" bestFit="1" customWidth="1"/>
    <col min="1795" max="1797" width="9" style="159" bestFit="1" customWidth="1"/>
    <col min="1798" max="2036" width="8.85546875" style="159"/>
    <col min="2037" max="2037" width="49" style="159" customWidth="1"/>
    <col min="2038" max="2038" width="5" style="159" customWidth="1"/>
    <col min="2039" max="2039" width="21.7109375" style="159" customWidth="1"/>
    <col min="2040" max="2041" width="13.5703125" style="159" customWidth="1"/>
    <col min="2042" max="2042" width="14.7109375" style="159" customWidth="1"/>
    <col min="2043" max="2043" width="11.28515625" style="159" customWidth="1"/>
    <col min="2044" max="2045" width="12.7109375" style="159" customWidth="1"/>
    <col min="2046" max="2046" width="14.42578125" style="159" customWidth="1"/>
    <col min="2047" max="2047" width="11.140625" style="159" customWidth="1"/>
    <col min="2048" max="2049" width="12.140625" style="159" bestFit="1" customWidth="1"/>
    <col min="2050" max="2050" width="11.7109375" style="159" bestFit="1" customWidth="1"/>
    <col min="2051" max="2053" width="9" style="159" bestFit="1" customWidth="1"/>
    <col min="2054" max="2292" width="8.85546875" style="159"/>
    <col min="2293" max="2293" width="49" style="159" customWidth="1"/>
    <col min="2294" max="2294" width="5" style="159" customWidth="1"/>
    <col min="2295" max="2295" width="21.7109375" style="159" customWidth="1"/>
    <col min="2296" max="2297" width="13.5703125" style="159" customWidth="1"/>
    <col min="2298" max="2298" width="14.7109375" style="159" customWidth="1"/>
    <col min="2299" max="2299" width="11.28515625" style="159" customWidth="1"/>
    <col min="2300" max="2301" width="12.7109375" style="159" customWidth="1"/>
    <col min="2302" max="2302" width="14.42578125" style="159" customWidth="1"/>
    <col min="2303" max="2303" width="11.140625" style="159" customWidth="1"/>
    <col min="2304" max="2305" width="12.140625" style="159" bestFit="1" customWidth="1"/>
    <col min="2306" max="2306" width="11.7109375" style="159" bestFit="1" customWidth="1"/>
    <col min="2307" max="2309" width="9" style="159" bestFit="1" customWidth="1"/>
    <col min="2310" max="2548" width="8.85546875" style="159"/>
    <col min="2549" max="2549" width="49" style="159" customWidth="1"/>
    <col min="2550" max="2550" width="5" style="159" customWidth="1"/>
    <col min="2551" max="2551" width="21.7109375" style="159" customWidth="1"/>
    <col min="2552" max="2553" width="13.5703125" style="159" customWidth="1"/>
    <col min="2554" max="2554" width="14.7109375" style="159" customWidth="1"/>
    <col min="2555" max="2555" width="11.28515625" style="159" customWidth="1"/>
    <col min="2556" max="2557" width="12.7109375" style="159" customWidth="1"/>
    <col min="2558" max="2558" width="14.42578125" style="159" customWidth="1"/>
    <col min="2559" max="2559" width="11.140625" style="159" customWidth="1"/>
    <col min="2560" max="2561" width="12.140625" style="159" bestFit="1" customWidth="1"/>
    <col min="2562" max="2562" width="11.7109375" style="159" bestFit="1" customWidth="1"/>
    <col min="2563" max="2565" width="9" style="159" bestFit="1" customWidth="1"/>
    <col min="2566" max="2804" width="8.85546875" style="159"/>
    <col min="2805" max="2805" width="49" style="159" customWidth="1"/>
    <col min="2806" max="2806" width="5" style="159" customWidth="1"/>
    <col min="2807" max="2807" width="21.7109375" style="159" customWidth="1"/>
    <col min="2808" max="2809" width="13.5703125" style="159" customWidth="1"/>
    <col min="2810" max="2810" width="14.7109375" style="159" customWidth="1"/>
    <col min="2811" max="2811" width="11.28515625" style="159" customWidth="1"/>
    <col min="2812" max="2813" width="12.7109375" style="159" customWidth="1"/>
    <col min="2814" max="2814" width="14.42578125" style="159" customWidth="1"/>
    <col min="2815" max="2815" width="11.140625" style="159" customWidth="1"/>
    <col min="2816" max="2817" width="12.140625" style="159" bestFit="1" customWidth="1"/>
    <col min="2818" max="2818" width="11.7109375" style="159" bestFit="1" customWidth="1"/>
    <col min="2819" max="2821" width="9" style="159" bestFit="1" customWidth="1"/>
    <col min="2822" max="3060" width="8.85546875" style="159"/>
    <col min="3061" max="3061" width="49" style="159" customWidth="1"/>
    <col min="3062" max="3062" width="5" style="159" customWidth="1"/>
    <col min="3063" max="3063" width="21.7109375" style="159" customWidth="1"/>
    <col min="3064" max="3065" width="13.5703125" style="159" customWidth="1"/>
    <col min="3066" max="3066" width="14.7109375" style="159" customWidth="1"/>
    <col min="3067" max="3067" width="11.28515625" style="159" customWidth="1"/>
    <col min="3068" max="3069" width="12.7109375" style="159" customWidth="1"/>
    <col min="3070" max="3070" width="14.42578125" style="159" customWidth="1"/>
    <col min="3071" max="3071" width="11.140625" style="159" customWidth="1"/>
    <col min="3072" max="3073" width="12.140625" style="159" bestFit="1" customWidth="1"/>
    <col min="3074" max="3074" width="11.7109375" style="159" bestFit="1" customWidth="1"/>
    <col min="3075" max="3077" width="9" style="159" bestFit="1" customWidth="1"/>
    <col min="3078" max="3316" width="8.85546875" style="159"/>
    <col min="3317" max="3317" width="49" style="159" customWidth="1"/>
    <col min="3318" max="3318" width="5" style="159" customWidth="1"/>
    <col min="3319" max="3319" width="21.7109375" style="159" customWidth="1"/>
    <col min="3320" max="3321" width="13.5703125" style="159" customWidth="1"/>
    <col min="3322" max="3322" width="14.7109375" style="159" customWidth="1"/>
    <col min="3323" max="3323" width="11.28515625" style="159" customWidth="1"/>
    <col min="3324" max="3325" width="12.7109375" style="159" customWidth="1"/>
    <col min="3326" max="3326" width="14.42578125" style="159" customWidth="1"/>
    <col min="3327" max="3327" width="11.140625" style="159" customWidth="1"/>
    <col min="3328" max="3329" width="12.140625" style="159" bestFit="1" customWidth="1"/>
    <col min="3330" max="3330" width="11.7109375" style="159" bestFit="1" customWidth="1"/>
    <col min="3331" max="3333" width="9" style="159" bestFit="1" customWidth="1"/>
    <col min="3334" max="3572" width="8.85546875" style="159"/>
    <col min="3573" max="3573" width="49" style="159" customWidth="1"/>
    <col min="3574" max="3574" width="5" style="159" customWidth="1"/>
    <col min="3575" max="3575" width="21.7109375" style="159" customWidth="1"/>
    <col min="3576" max="3577" width="13.5703125" style="159" customWidth="1"/>
    <col min="3578" max="3578" width="14.7109375" style="159" customWidth="1"/>
    <col min="3579" max="3579" width="11.28515625" style="159" customWidth="1"/>
    <col min="3580" max="3581" width="12.7109375" style="159" customWidth="1"/>
    <col min="3582" max="3582" width="14.42578125" style="159" customWidth="1"/>
    <col min="3583" max="3583" width="11.140625" style="159" customWidth="1"/>
    <col min="3584" max="3585" width="12.140625" style="159" bestFit="1" customWidth="1"/>
    <col min="3586" max="3586" width="11.7109375" style="159" bestFit="1" customWidth="1"/>
    <col min="3587" max="3589" width="9" style="159" bestFit="1" customWidth="1"/>
    <col min="3590" max="3828" width="8.85546875" style="159"/>
    <col min="3829" max="3829" width="49" style="159" customWidth="1"/>
    <col min="3830" max="3830" width="5" style="159" customWidth="1"/>
    <col min="3831" max="3831" width="21.7109375" style="159" customWidth="1"/>
    <col min="3832" max="3833" width="13.5703125" style="159" customWidth="1"/>
    <col min="3834" max="3834" width="14.7109375" style="159" customWidth="1"/>
    <col min="3835" max="3835" width="11.28515625" style="159" customWidth="1"/>
    <col min="3836" max="3837" width="12.7109375" style="159" customWidth="1"/>
    <col min="3838" max="3838" width="14.42578125" style="159" customWidth="1"/>
    <col min="3839" max="3839" width="11.140625" style="159" customWidth="1"/>
    <col min="3840" max="3841" width="12.140625" style="159" bestFit="1" customWidth="1"/>
    <col min="3842" max="3842" width="11.7109375" style="159" bestFit="1" customWidth="1"/>
    <col min="3843" max="3845" width="9" style="159" bestFit="1" customWidth="1"/>
    <col min="3846" max="4084" width="8.85546875" style="159"/>
    <col min="4085" max="4085" width="49" style="159" customWidth="1"/>
    <col min="4086" max="4086" width="5" style="159" customWidth="1"/>
    <col min="4087" max="4087" width="21.7109375" style="159" customWidth="1"/>
    <col min="4088" max="4089" width="13.5703125" style="159" customWidth="1"/>
    <col min="4090" max="4090" width="14.7109375" style="159" customWidth="1"/>
    <col min="4091" max="4091" width="11.28515625" style="159" customWidth="1"/>
    <col min="4092" max="4093" width="12.7109375" style="159" customWidth="1"/>
    <col min="4094" max="4094" width="14.42578125" style="159" customWidth="1"/>
    <col min="4095" max="4095" width="11.140625" style="159" customWidth="1"/>
    <col min="4096" max="4097" width="12.140625" style="159" bestFit="1" customWidth="1"/>
    <col min="4098" max="4098" width="11.7109375" style="159" bestFit="1" customWidth="1"/>
    <col min="4099" max="4101" width="9" style="159" bestFit="1" customWidth="1"/>
    <col min="4102" max="4340" width="8.85546875" style="159"/>
    <col min="4341" max="4341" width="49" style="159" customWidth="1"/>
    <col min="4342" max="4342" width="5" style="159" customWidth="1"/>
    <col min="4343" max="4343" width="21.7109375" style="159" customWidth="1"/>
    <col min="4344" max="4345" width="13.5703125" style="159" customWidth="1"/>
    <col min="4346" max="4346" width="14.7109375" style="159" customWidth="1"/>
    <col min="4347" max="4347" width="11.28515625" style="159" customWidth="1"/>
    <col min="4348" max="4349" width="12.7109375" style="159" customWidth="1"/>
    <col min="4350" max="4350" width="14.42578125" style="159" customWidth="1"/>
    <col min="4351" max="4351" width="11.140625" style="159" customWidth="1"/>
    <col min="4352" max="4353" width="12.140625" style="159" bestFit="1" customWidth="1"/>
    <col min="4354" max="4354" width="11.7109375" style="159" bestFit="1" customWidth="1"/>
    <col min="4355" max="4357" width="9" style="159" bestFit="1" customWidth="1"/>
    <col min="4358" max="4596" width="8.85546875" style="159"/>
    <col min="4597" max="4597" width="49" style="159" customWidth="1"/>
    <col min="4598" max="4598" width="5" style="159" customWidth="1"/>
    <col min="4599" max="4599" width="21.7109375" style="159" customWidth="1"/>
    <col min="4600" max="4601" width="13.5703125" style="159" customWidth="1"/>
    <col min="4602" max="4602" width="14.7109375" style="159" customWidth="1"/>
    <col min="4603" max="4603" width="11.28515625" style="159" customWidth="1"/>
    <col min="4604" max="4605" width="12.7109375" style="159" customWidth="1"/>
    <col min="4606" max="4606" width="14.42578125" style="159" customWidth="1"/>
    <col min="4607" max="4607" width="11.140625" style="159" customWidth="1"/>
    <col min="4608" max="4609" width="12.140625" style="159" bestFit="1" customWidth="1"/>
    <col min="4610" max="4610" width="11.7109375" style="159" bestFit="1" customWidth="1"/>
    <col min="4611" max="4613" width="9" style="159" bestFit="1" customWidth="1"/>
    <col min="4614" max="4852" width="8.85546875" style="159"/>
    <col min="4853" max="4853" width="49" style="159" customWidth="1"/>
    <col min="4854" max="4854" width="5" style="159" customWidth="1"/>
    <col min="4855" max="4855" width="21.7109375" style="159" customWidth="1"/>
    <col min="4856" max="4857" width="13.5703125" style="159" customWidth="1"/>
    <col min="4858" max="4858" width="14.7109375" style="159" customWidth="1"/>
    <col min="4859" max="4859" width="11.28515625" style="159" customWidth="1"/>
    <col min="4860" max="4861" width="12.7109375" style="159" customWidth="1"/>
    <col min="4862" max="4862" width="14.42578125" style="159" customWidth="1"/>
    <col min="4863" max="4863" width="11.140625" style="159" customWidth="1"/>
    <col min="4864" max="4865" width="12.140625" style="159" bestFit="1" customWidth="1"/>
    <col min="4866" max="4866" width="11.7109375" style="159" bestFit="1" customWidth="1"/>
    <col min="4867" max="4869" width="9" style="159" bestFit="1" customWidth="1"/>
    <col min="4870" max="5108" width="8.85546875" style="159"/>
    <col min="5109" max="5109" width="49" style="159" customWidth="1"/>
    <col min="5110" max="5110" width="5" style="159" customWidth="1"/>
    <col min="5111" max="5111" width="21.7109375" style="159" customWidth="1"/>
    <col min="5112" max="5113" width="13.5703125" style="159" customWidth="1"/>
    <col min="5114" max="5114" width="14.7109375" style="159" customWidth="1"/>
    <col min="5115" max="5115" width="11.28515625" style="159" customWidth="1"/>
    <col min="5116" max="5117" width="12.7109375" style="159" customWidth="1"/>
    <col min="5118" max="5118" width="14.42578125" style="159" customWidth="1"/>
    <col min="5119" max="5119" width="11.140625" style="159" customWidth="1"/>
    <col min="5120" max="5121" width="12.140625" style="159" bestFit="1" customWidth="1"/>
    <col min="5122" max="5122" width="11.7109375" style="159" bestFit="1" customWidth="1"/>
    <col min="5123" max="5125" width="9" style="159" bestFit="1" customWidth="1"/>
    <col min="5126" max="5364" width="8.85546875" style="159"/>
    <col min="5365" max="5365" width="49" style="159" customWidth="1"/>
    <col min="5366" max="5366" width="5" style="159" customWidth="1"/>
    <col min="5367" max="5367" width="21.7109375" style="159" customWidth="1"/>
    <col min="5368" max="5369" width="13.5703125" style="159" customWidth="1"/>
    <col min="5370" max="5370" width="14.7109375" style="159" customWidth="1"/>
    <col min="5371" max="5371" width="11.28515625" style="159" customWidth="1"/>
    <col min="5372" max="5373" width="12.7109375" style="159" customWidth="1"/>
    <col min="5374" max="5374" width="14.42578125" style="159" customWidth="1"/>
    <col min="5375" max="5375" width="11.140625" style="159" customWidth="1"/>
    <col min="5376" max="5377" width="12.140625" style="159" bestFit="1" customWidth="1"/>
    <col min="5378" max="5378" width="11.7109375" style="159" bestFit="1" customWidth="1"/>
    <col min="5379" max="5381" width="9" style="159" bestFit="1" customWidth="1"/>
    <col min="5382" max="5620" width="8.85546875" style="159"/>
    <col min="5621" max="5621" width="49" style="159" customWidth="1"/>
    <col min="5622" max="5622" width="5" style="159" customWidth="1"/>
    <col min="5623" max="5623" width="21.7109375" style="159" customWidth="1"/>
    <col min="5624" max="5625" width="13.5703125" style="159" customWidth="1"/>
    <col min="5626" max="5626" width="14.7109375" style="159" customWidth="1"/>
    <col min="5627" max="5627" width="11.28515625" style="159" customWidth="1"/>
    <col min="5628" max="5629" width="12.7109375" style="159" customWidth="1"/>
    <col min="5630" max="5630" width="14.42578125" style="159" customWidth="1"/>
    <col min="5631" max="5631" width="11.140625" style="159" customWidth="1"/>
    <col min="5632" max="5633" width="12.140625" style="159" bestFit="1" customWidth="1"/>
    <col min="5634" max="5634" width="11.7109375" style="159" bestFit="1" customWidth="1"/>
    <col min="5635" max="5637" width="9" style="159" bestFit="1" customWidth="1"/>
    <col min="5638" max="5876" width="8.85546875" style="159"/>
    <col min="5877" max="5877" width="49" style="159" customWidth="1"/>
    <col min="5878" max="5878" width="5" style="159" customWidth="1"/>
    <col min="5879" max="5879" width="21.7109375" style="159" customWidth="1"/>
    <col min="5880" max="5881" width="13.5703125" style="159" customWidth="1"/>
    <col min="5882" max="5882" width="14.7109375" style="159" customWidth="1"/>
    <col min="5883" max="5883" width="11.28515625" style="159" customWidth="1"/>
    <col min="5884" max="5885" width="12.7109375" style="159" customWidth="1"/>
    <col min="5886" max="5886" width="14.42578125" style="159" customWidth="1"/>
    <col min="5887" max="5887" width="11.140625" style="159" customWidth="1"/>
    <col min="5888" max="5889" width="12.140625" style="159" bestFit="1" customWidth="1"/>
    <col min="5890" max="5890" width="11.7109375" style="159" bestFit="1" customWidth="1"/>
    <col min="5891" max="5893" width="9" style="159" bestFit="1" customWidth="1"/>
    <col min="5894" max="6132" width="8.85546875" style="159"/>
    <col min="6133" max="6133" width="49" style="159" customWidth="1"/>
    <col min="6134" max="6134" width="5" style="159" customWidth="1"/>
    <col min="6135" max="6135" width="21.7109375" style="159" customWidth="1"/>
    <col min="6136" max="6137" width="13.5703125" style="159" customWidth="1"/>
    <col min="6138" max="6138" width="14.7109375" style="159" customWidth="1"/>
    <col min="6139" max="6139" width="11.28515625" style="159" customWidth="1"/>
    <col min="6140" max="6141" width="12.7109375" style="159" customWidth="1"/>
    <col min="6142" max="6142" width="14.42578125" style="159" customWidth="1"/>
    <col min="6143" max="6143" width="11.140625" style="159" customWidth="1"/>
    <col min="6144" max="6145" width="12.140625" style="159" bestFit="1" customWidth="1"/>
    <col min="6146" max="6146" width="11.7109375" style="159" bestFit="1" customWidth="1"/>
    <col min="6147" max="6149" width="9" style="159" bestFit="1" customWidth="1"/>
    <col min="6150" max="6388" width="8.85546875" style="159"/>
    <col min="6389" max="6389" width="49" style="159" customWidth="1"/>
    <col min="6390" max="6390" width="5" style="159" customWidth="1"/>
    <col min="6391" max="6391" width="21.7109375" style="159" customWidth="1"/>
    <col min="6392" max="6393" width="13.5703125" style="159" customWidth="1"/>
    <col min="6394" max="6394" width="14.7109375" style="159" customWidth="1"/>
    <col min="6395" max="6395" width="11.28515625" style="159" customWidth="1"/>
    <col min="6396" max="6397" width="12.7109375" style="159" customWidth="1"/>
    <col min="6398" max="6398" width="14.42578125" style="159" customWidth="1"/>
    <col min="6399" max="6399" width="11.140625" style="159" customWidth="1"/>
    <col min="6400" max="6401" width="12.140625" style="159" bestFit="1" customWidth="1"/>
    <col min="6402" max="6402" width="11.7109375" style="159" bestFit="1" customWidth="1"/>
    <col min="6403" max="6405" width="9" style="159" bestFit="1" customWidth="1"/>
    <col min="6406" max="6644" width="8.85546875" style="159"/>
    <col min="6645" max="6645" width="49" style="159" customWidth="1"/>
    <col min="6646" max="6646" width="5" style="159" customWidth="1"/>
    <col min="6647" max="6647" width="21.7109375" style="159" customWidth="1"/>
    <col min="6648" max="6649" width="13.5703125" style="159" customWidth="1"/>
    <col min="6650" max="6650" width="14.7109375" style="159" customWidth="1"/>
    <col min="6651" max="6651" width="11.28515625" style="159" customWidth="1"/>
    <col min="6652" max="6653" width="12.7109375" style="159" customWidth="1"/>
    <col min="6654" max="6654" width="14.42578125" style="159" customWidth="1"/>
    <col min="6655" max="6655" width="11.140625" style="159" customWidth="1"/>
    <col min="6656" max="6657" width="12.140625" style="159" bestFit="1" customWidth="1"/>
    <col min="6658" max="6658" width="11.7109375" style="159" bestFit="1" customWidth="1"/>
    <col min="6659" max="6661" width="9" style="159" bestFit="1" customWidth="1"/>
    <col min="6662" max="6900" width="8.85546875" style="159"/>
    <col min="6901" max="6901" width="49" style="159" customWidth="1"/>
    <col min="6902" max="6902" width="5" style="159" customWidth="1"/>
    <col min="6903" max="6903" width="21.7109375" style="159" customWidth="1"/>
    <col min="6904" max="6905" width="13.5703125" style="159" customWidth="1"/>
    <col min="6906" max="6906" width="14.7109375" style="159" customWidth="1"/>
    <col min="6907" max="6907" width="11.28515625" style="159" customWidth="1"/>
    <col min="6908" max="6909" width="12.7109375" style="159" customWidth="1"/>
    <col min="6910" max="6910" width="14.42578125" style="159" customWidth="1"/>
    <col min="6911" max="6911" width="11.140625" style="159" customWidth="1"/>
    <col min="6912" max="6913" width="12.140625" style="159" bestFit="1" customWidth="1"/>
    <col min="6914" max="6914" width="11.7109375" style="159" bestFit="1" customWidth="1"/>
    <col min="6915" max="6917" width="9" style="159" bestFit="1" customWidth="1"/>
    <col min="6918" max="7156" width="8.85546875" style="159"/>
    <col min="7157" max="7157" width="49" style="159" customWidth="1"/>
    <col min="7158" max="7158" width="5" style="159" customWidth="1"/>
    <col min="7159" max="7159" width="21.7109375" style="159" customWidth="1"/>
    <col min="7160" max="7161" width="13.5703125" style="159" customWidth="1"/>
    <col min="7162" max="7162" width="14.7109375" style="159" customWidth="1"/>
    <col min="7163" max="7163" width="11.28515625" style="159" customWidth="1"/>
    <col min="7164" max="7165" width="12.7109375" style="159" customWidth="1"/>
    <col min="7166" max="7166" width="14.42578125" style="159" customWidth="1"/>
    <col min="7167" max="7167" width="11.140625" style="159" customWidth="1"/>
    <col min="7168" max="7169" width="12.140625" style="159" bestFit="1" customWidth="1"/>
    <col min="7170" max="7170" width="11.7109375" style="159" bestFit="1" customWidth="1"/>
    <col min="7171" max="7173" width="9" style="159" bestFit="1" customWidth="1"/>
    <col min="7174" max="7412" width="8.85546875" style="159"/>
    <col min="7413" max="7413" width="49" style="159" customWidth="1"/>
    <col min="7414" max="7414" width="5" style="159" customWidth="1"/>
    <col min="7415" max="7415" width="21.7109375" style="159" customWidth="1"/>
    <col min="7416" max="7417" width="13.5703125" style="159" customWidth="1"/>
    <col min="7418" max="7418" width="14.7109375" style="159" customWidth="1"/>
    <col min="7419" max="7419" width="11.28515625" style="159" customWidth="1"/>
    <col min="7420" max="7421" width="12.7109375" style="159" customWidth="1"/>
    <col min="7422" max="7422" width="14.42578125" style="159" customWidth="1"/>
    <col min="7423" max="7423" width="11.140625" style="159" customWidth="1"/>
    <col min="7424" max="7425" width="12.140625" style="159" bestFit="1" customWidth="1"/>
    <col min="7426" max="7426" width="11.7109375" style="159" bestFit="1" customWidth="1"/>
    <col min="7427" max="7429" width="9" style="159" bestFit="1" customWidth="1"/>
    <col min="7430" max="7668" width="8.85546875" style="159"/>
    <col min="7669" max="7669" width="49" style="159" customWidth="1"/>
    <col min="7670" max="7670" width="5" style="159" customWidth="1"/>
    <col min="7671" max="7671" width="21.7109375" style="159" customWidth="1"/>
    <col min="7672" max="7673" width="13.5703125" style="159" customWidth="1"/>
    <col min="7674" max="7674" width="14.7109375" style="159" customWidth="1"/>
    <col min="7675" max="7675" width="11.28515625" style="159" customWidth="1"/>
    <col min="7676" max="7677" width="12.7109375" style="159" customWidth="1"/>
    <col min="7678" max="7678" width="14.42578125" style="159" customWidth="1"/>
    <col min="7679" max="7679" width="11.140625" style="159" customWidth="1"/>
    <col min="7680" max="7681" width="12.140625" style="159" bestFit="1" customWidth="1"/>
    <col min="7682" max="7682" width="11.7109375" style="159" bestFit="1" customWidth="1"/>
    <col min="7683" max="7685" width="9" style="159" bestFit="1" customWidth="1"/>
    <col min="7686" max="7924" width="8.85546875" style="159"/>
    <col min="7925" max="7925" width="49" style="159" customWidth="1"/>
    <col min="7926" max="7926" width="5" style="159" customWidth="1"/>
    <col min="7927" max="7927" width="21.7109375" style="159" customWidth="1"/>
    <col min="7928" max="7929" width="13.5703125" style="159" customWidth="1"/>
    <col min="7930" max="7930" width="14.7109375" style="159" customWidth="1"/>
    <col min="7931" max="7931" width="11.28515625" style="159" customWidth="1"/>
    <col min="7932" max="7933" width="12.7109375" style="159" customWidth="1"/>
    <col min="7934" max="7934" width="14.42578125" style="159" customWidth="1"/>
    <col min="7935" max="7935" width="11.140625" style="159" customWidth="1"/>
    <col min="7936" max="7937" width="12.140625" style="159" bestFit="1" customWidth="1"/>
    <col min="7938" max="7938" width="11.7109375" style="159" bestFit="1" customWidth="1"/>
    <col min="7939" max="7941" width="9" style="159" bestFit="1" customWidth="1"/>
    <col min="7942" max="8180" width="8.85546875" style="159"/>
    <col min="8181" max="8181" width="49" style="159" customWidth="1"/>
    <col min="8182" max="8182" width="5" style="159" customWidth="1"/>
    <col min="8183" max="8183" width="21.7109375" style="159" customWidth="1"/>
    <col min="8184" max="8185" width="13.5703125" style="159" customWidth="1"/>
    <col min="8186" max="8186" width="14.7109375" style="159" customWidth="1"/>
    <col min="8187" max="8187" width="11.28515625" style="159" customWidth="1"/>
    <col min="8188" max="8189" width="12.7109375" style="159" customWidth="1"/>
    <col min="8190" max="8190" width="14.42578125" style="159" customWidth="1"/>
    <col min="8191" max="8191" width="11.140625" style="159" customWidth="1"/>
    <col min="8192" max="8193" width="12.140625" style="159" bestFit="1" customWidth="1"/>
    <col min="8194" max="8194" width="11.7109375" style="159" bestFit="1" customWidth="1"/>
    <col min="8195" max="8197" width="9" style="159" bestFit="1" customWidth="1"/>
    <col min="8198" max="8436" width="8.85546875" style="159"/>
    <col min="8437" max="8437" width="49" style="159" customWidth="1"/>
    <col min="8438" max="8438" width="5" style="159" customWidth="1"/>
    <col min="8439" max="8439" width="21.7109375" style="159" customWidth="1"/>
    <col min="8440" max="8441" width="13.5703125" style="159" customWidth="1"/>
    <col min="8442" max="8442" width="14.7109375" style="159" customWidth="1"/>
    <col min="8443" max="8443" width="11.28515625" style="159" customWidth="1"/>
    <col min="8444" max="8445" width="12.7109375" style="159" customWidth="1"/>
    <col min="8446" max="8446" width="14.42578125" style="159" customWidth="1"/>
    <col min="8447" max="8447" width="11.140625" style="159" customWidth="1"/>
    <col min="8448" max="8449" width="12.140625" style="159" bestFit="1" customWidth="1"/>
    <col min="8450" max="8450" width="11.7109375" style="159" bestFit="1" customWidth="1"/>
    <col min="8451" max="8453" width="9" style="159" bestFit="1" customWidth="1"/>
    <col min="8454" max="8692" width="8.85546875" style="159"/>
    <col min="8693" max="8693" width="49" style="159" customWidth="1"/>
    <col min="8694" max="8694" width="5" style="159" customWidth="1"/>
    <col min="8695" max="8695" width="21.7109375" style="159" customWidth="1"/>
    <col min="8696" max="8697" width="13.5703125" style="159" customWidth="1"/>
    <col min="8698" max="8698" width="14.7109375" style="159" customWidth="1"/>
    <col min="8699" max="8699" width="11.28515625" style="159" customWidth="1"/>
    <col min="8700" max="8701" width="12.7109375" style="159" customWidth="1"/>
    <col min="8702" max="8702" width="14.42578125" style="159" customWidth="1"/>
    <col min="8703" max="8703" width="11.140625" style="159" customWidth="1"/>
    <col min="8704" max="8705" width="12.140625" style="159" bestFit="1" customWidth="1"/>
    <col min="8706" max="8706" width="11.7109375" style="159" bestFit="1" customWidth="1"/>
    <col min="8707" max="8709" width="9" style="159" bestFit="1" customWidth="1"/>
    <col min="8710" max="8948" width="8.85546875" style="159"/>
    <col min="8949" max="8949" width="49" style="159" customWidth="1"/>
    <col min="8950" max="8950" width="5" style="159" customWidth="1"/>
    <col min="8951" max="8951" width="21.7109375" style="159" customWidth="1"/>
    <col min="8952" max="8953" width="13.5703125" style="159" customWidth="1"/>
    <col min="8954" max="8954" width="14.7109375" style="159" customWidth="1"/>
    <col min="8955" max="8955" width="11.28515625" style="159" customWidth="1"/>
    <col min="8956" max="8957" width="12.7109375" style="159" customWidth="1"/>
    <col min="8958" max="8958" width="14.42578125" style="159" customWidth="1"/>
    <col min="8959" max="8959" width="11.140625" style="159" customWidth="1"/>
    <col min="8960" max="8961" width="12.140625" style="159" bestFit="1" customWidth="1"/>
    <col min="8962" max="8962" width="11.7109375" style="159" bestFit="1" customWidth="1"/>
    <col min="8963" max="8965" width="9" style="159" bestFit="1" customWidth="1"/>
    <col min="8966" max="9204" width="8.85546875" style="159"/>
    <col min="9205" max="9205" width="49" style="159" customWidth="1"/>
    <col min="9206" max="9206" width="5" style="159" customWidth="1"/>
    <col min="9207" max="9207" width="21.7109375" style="159" customWidth="1"/>
    <col min="9208" max="9209" width="13.5703125" style="159" customWidth="1"/>
    <col min="9210" max="9210" width="14.7109375" style="159" customWidth="1"/>
    <col min="9211" max="9211" width="11.28515625" style="159" customWidth="1"/>
    <col min="9212" max="9213" width="12.7109375" style="159" customWidth="1"/>
    <col min="9214" max="9214" width="14.42578125" style="159" customWidth="1"/>
    <col min="9215" max="9215" width="11.140625" style="159" customWidth="1"/>
    <col min="9216" max="9217" width="12.140625" style="159" bestFit="1" customWidth="1"/>
    <col min="9218" max="9218" width="11.7109375" style="159" bestFit="1" customWidth="1"/>
    <col min="9219" max="9221" width="9" style="159" bestFit="1" customWidth="1"/>
    <col min="9222" max="9460" width="8.85546875" style="159"/>
    <col min="9461" max="9461" width="49" style="159" customWidth="1"/>
    <col min="9462" max="9462" width="5" style="159" customWidth="1"/>
    <col min="9463" max="9463" width="21.7109375" style="159" customWidth="1"/>
    <col min="9464" max="9465" width="13.5703125" style="159" customWidth="1"/>
    <col min="9466" max="9466" width="14.7109375" style="159" customWidth="1"/>
    <col min="9467" max="9467" width="11.28515625" style="159" customWidth="1"/>
    <col min="9468" max="9469" width="12.7109375" style="159" customWidth="1"/>
    <col min="9470" max="9470" width="14.42578125" style="159" customWidth="1"/>
    <col min="9471" max="9471" width="11.140625" style="159" customWidth="1"/>
    <col min="9472" max="9473" width="12.140625" style="159" bestFit="1" customWidth="1"/>
    <col min="9474" max="9474" width="11.7109375" style="159" bestFit="1" customWidth="1"/>
    <col min="9475" max="9477" width="9" style="159" bestFit="1" customWidth="1"/>
    <col min="9478" max="9716" width="8.85546875" style="159"/>
    <col min="9717" max="9717" width="49" style="159" customWidth="1"/>
    <col min="9718" max="9718" width="5" style="159" customWidth="1"/>
    <col min="9719" max="9719" width="21.7109375" style="159" customWidth="1"/>
    <col min="9720" max="9721" width="13.5703125" style="159" customWidth="1"/>
    <col min="9722" max="9722" width="14.7109375" style="159" customWidth="1"/>
    <col min="9723" max="9723" width="11.28515625" style="159" customWidth="1"/>
    <col min="9724" max="9725" width="12.7109375" style="159" customWidth="1"/>
    <col min="9726" max="9726" width="14.42578125" style="159" customWidth="1"/>
    <col min="9727" max="9727" width="11.140625" style="159" customWidth="1"/>
    <col min="9728" max="9729" width="12.140625" style="159" bestFit="1" customWidth="1"/>
    <col min="9730" max="9730" width="11.7109375" style="159" bestFit="1" customWidth="1"/>
    <col min="9731" max="9733" width="9" style="159" bestFit="1" customWidth="1"/>
    <col min="9734" max="9972" width="8.85546875" style="159"/>
    <col min="9973" max="9973" width="49" style="159" customWidth="1"/>
    <col min="9974" max="9974" width="5" style="159" customWidth="1"/>
    <col min="9975" max="9975" width="21.7109375" style="159" customWidth="1"/>
    <col min="9976" max="9977" width="13.5703125" style="159" customWidth="1"/>
    <col min="9978" max="9978" width="14.7109375" style="159" customWidth="1"/>
    <col min="9979" max="9979" width="11.28515625" style="159" customWidth="1"/>
    <col min="9980" max="9981" width="12.7109375" style="159" customWidth="1"/>
    <col min="9982" max="9982" width="14.42578125" style="159" customWidth="1"/>
    <col min="9983" max="9983" width="11.140625" style="159" customWidth="1"/>
    <col min="9984" max="9985" width="12.140625" style="159" bestFit="1" customWidth="1"/>
    <col min="9986" max="9986" width="11.7109375" style="159" bestFit="1" customWidth="1"/>
    <col min="9987" max="9989" width="9" style="159" bestFit="1" customWidth="1"/>
    <col min="9990" max="10228" width="8.85546875" style="159"/>
    <col min="10229" max="10229" width="49" style="159" customWidth="1"/>
    <col min="10230" max="10230" width="5" style="159" customWidth="1"/>
    <col min="10231" max="10231" width="21.7109375" style="159" customWidth="1"/>
    <col min="10232" max="10233" width="13.5703125" style="159" customWidth="1"/>
    <col min="10234" max="10234" width="14.7109375" style="159" customWidth="1"/>
    <col min="10235" max="10235" width="11.28515625" style="159" customWidth="1"/>
    <col min="10236" max="10237" width="12.7109375" style="159" customWidth="1"/>
    <col min="10238" max="10238" width="14.42578125" style="159" customWidth="1"/>
    <col min="10239" max="10239" width="11.140625" style="159" customWidth="1"/>
    <col min="10240" max="10241" width="12.140625" style="159" bestFit="1" customWidth="1"/>
    <col min="10242" max="10242" width="11.7109375" style="159" bestFit="1" customWidth="1"/>
    <col min="10243" max="10245" width="9" style="159" bestFit="1" customWidth="1"/>
    <col min="10246" max="10484" width="8.85546875" style="159"/>
    <col min="10485" max="10485" width="49" style="159" customWidth="1"/>
    <col min="10486" max="10486" width="5" style="159" customWidth="1"/>
    <col min="10487" max="10487" width="21.7109375" style="159" customWidth="1"/>
    <col min="10488" max="10489" width="13.5703125" style="159" customWidth="1"/>
    <col min="10490" max="10490" width="14.7109375" style="159" customWidth="1"/>
    <col min="10491" max="10491" width="11.28515625" style="159" customWidth="1"/>
    <col min="10492" max="10493" width="12.7109375" style="159" customWidth="1"/>
    <col min="10494" max="10494" width="14.42578125" style="159" customWidth="1"/>
    <col min="10495" max="10495" width="11.140625" style="159" customWidth="1"/>
    <col min="10496" max="10497" width="12.140625" style="159" bestFit="1" customWidth="1"/>
    <col min="10498" max="10498" width="11.7109375" style="159" bestFit="1" customWidth="1"/>
    <col min="10499" max="10501" width="9" style="159" bestFit="1" customWidth="1"/>
    <col min="10502" max="10740" width="8.85546875" style="159"/>
    <col min="10741" max="10741" width="49" style="159" customWidth="1"/>
    <col min="10742" max="10742" width="5" style="159" customWidth="1"/>
    <col min="10743" max="10743" width="21.7109375" style="159" customWidth="1"/>
    <col min="10744" max="10745" width="13.5703125" style="159" customWidth="1"/>
    <col min="10746" max="10746" width="14.7109375" style="159" customWidth="1"/>
    <col min="10747" max="10747" width="11.28515625" style="159" customWidth="1"/>
    <col min="10748" max="10749" width="12.7109375" style="159" customWidth="1"/>
    <col min="10750" max="10750" width="14.42578125" style="159" customWidth="1"/>
    <col min="10751" max="10751" width="11.140625" style="159" customWidth="1"/>
    <col min="10752" max="10753" width="12.140625" style="159" bestFit="1" customWidth="1"/>
    <col min="10754" max="10754" width="11.7109375" style="159" bestFit="1" customWidth="1"/>
    <col min="10755" max="10757" width="9" style="159" bestFit="1" customWidth="1"/>
    <col min="10758" max="10996" width="8.85546875" style="159"/>
    <col min="10997" max="10997" width="49" style="159" customWidth="1"/>
    <col min="10998" max="10998" width="5" style="159" customWidth="1"/>
    <col min="10999" max="10999" width="21.7109375" style="159" customWidth="1"/>
    <col min="11000" max="11001" width="13.5703125" style="159" customWidth="1"/>
    <col min="11002" max="11002" width="14.7109375" style="159" customWidth="1"/>
    <col min="11003" max="11003" width="11.28515625" style="159" customWidth="1"/>
    <col min="11004" max="11005" width="12.7109375" style="159" customWidth="1"/>
    <col min="11006" max="11006" width="14.42578125" style="159" customWidth="1"/>
    <col min="11007" max="11007" width="11.140625" style="159" customWidth="1"/>
    <col min="11008" max="11009" width="12.140625" style="159" bestFit="1" customWidth="1"/>
    <col min="11010" max="11010" width="11.7109375" style="159" bestFit="1" customWidth="1"/>
    <col min="11011" max="11013" width="9" style="159" bestFit="1" customWidth="1"/>
    <col min="11014" max="11252" width="8.85546875" style="159"/>
    <col min="11253" max="11253" width="49" style="159" customWidth="1"/>
    <col min="11254" max="11254" width="5" style="159" customWidth="1"/>
    <col min="11255" max="11255" width="21.7109375" style="159" customWidth="1"/>
    <col min="11256" max="11257" width="13.5703125" style="159" customWidth="1"/>
    <col min="11258" max="11258" width="14.7109375" style="159" customWidth="1"/>
    <col min="11259" max="11259" width="11.28515625" style="159" customWidth="1"/>
    <col min="11260" max="11261" width="12.7109375" style="159" customWidth="1"/>
    <col min="11262" max="11262" width="14.42578125" style="159" customWidth="1"/>
    <col min="11263" max="11263" width="11.140625" style="159" customWidth="1"/>
    <col min="11264" max="11265" width="12.140625" style="159" bestFit="1" customWidth="1"/>
    <col min="11266" max="11266" width="11.7109375" style="159" bestFit="1" customWidth="1"/>
    <col min="11267" max="11269" width="9" style="159" bestFit="1" customWidth="1"/>
    <col min="11270" max="11508" width="8.85546875" style="159"/>
    <col min="11509" max="11509" width="49" style="159" customWidth="1"/>
    <col min="11510" max="11510" width="5" style="159" customWidth="1"/>
    <col min="11511" max="11511" width="21.7109375" style="159" customWidth="1"/>
    <col min="11512" max="11513" width="13.5703125" style="159" customWidth="1"/>
    <col min="11514" max="11514" width="14.7109375" style="159" customWidth="1"/>
    <col min="11515" max="11515" width="11.28515625" style="159" customWidth="1"/>
    <col min="11516" max="11517" width="12.7109375" style="159" customWidth="1"/>
    <col min="11518" max="11518" width="14.42578125" style="159" customWidth="1"/>
    <col min="11519" max="11519" width="11.140625" style="159" customWidth="1"/>
    <col min="11520" max="11521" width="12.140625" style="159" bestFit="1" customWidth="1"/>
    <col min="11522" max="11522" width="11.7109375" style="159" bestFit="1" customWidth="1"/>
    <col min="11523" max="11525" width="9" style="159" bestFit="1" customWidth="1"/>
    <col min="11526" max="11764" width="8.85546875" style="159"/>
    <col min="11765" max="11765" width="49" style="159" customWidth="1"/>
    <col min="11766" max="11766" width="5" style="159" customWidth="1"/>
    <col min="11767" max="11767" width="21.7109375" style="159" customWidth="1"/>
    <col min="11768" max="11769" width="13.5703125" style="159" customWidth="1"/>
    <col min="11770" max="11770" width="14.7109375" style="159" customWidth="1"/>
    <col min="11771" max="11771" width="11.28515625" style="159" customWidth="1"/>
    <col min="11772" max="11773" width="12.7109375" style="159" customWidth="1"/>
    <col min="11774" max="11774" width="14.42578125" style="159" customWidth="1"/>
    <col min="11775" max="11775" width="11.140625" style="159" customWidth="1"/>
    <col min="11776" max="11777" width="12.140625" style="159" bestFit="1" customWidth="1"/>
    <col min="11778" max="11778" width="11.7109375" style="159" bestFit="1" customWidth="1"/>
    <col min="11779" max="11781" width="9" style="159" bestFit="1" customWidth="1"/>
    <col min="11782" max="12020" width="8.85546875" style="159"/>
    <col min="12021" max="12021" width="49" style="159" customWidth="1"/>
    <col min="12022" max="12022" width="5" style="159" customWidth="1"/>
    <col min="12023" max="12023" width="21.7109375" style="159" customWidth="1"/>
    <col min="12024" max="12025" width="13.5703125" style="159" customWidth="1"/>
    <col min="12026" max="12026" width="14.7109375" style="159" customWidth="1"/>
    <col min="12027" max="12027" width="11.28515625" style="159" customWidth="1"/>
    <col min="12028" max="12029" width="12.7109375" style="159" customWidth="1"/>
    <col min="12030" max="12030" width="14.42578125" style="159" customWidth="1"/>
    <col min="12031" max="12031" width="11.140625" style="159" customWidth="1"/>
    <col min="12032" max="12033" width="12.140625" style="159" bestFit="1" customWidth="1"/>
    <col min="12034" max="12034" width="11.7109375" style="159" bestFit="1" customWidth="1"/>
    <col min="12035" max="12037" width="9" style="159" bestFit="1" customWidth="1"/>
    <col min="12038" max="12276" width="8.85546875" style="159"/>
    <col min="12277" max="12277" width="49" style="159" customWidth="1"/>
    <col min="12278" max="12278" width="5" style="159" customWidth="1"/>
    <col min="12279" max="12279" width="21.7109375" style="159" customWidth="1"/>
    <col min="12280" max="12281" width="13.5703125" style="159" customWidth="1"/>
    <col min="12282" max="12282" width="14.7109375" style="159" customWidth="1"/>
    <col min="12283" max="12283" width="11.28515625" style="159" customWidth="1"/>
    <col min="12284" max="12285" width="12.7109375" style="159" customWidth="1"/>
    <col min="12286" max="12286" width="14.42578125" style="159" customWidth="1"/>
    <col min="12287" max="12287" width="11.140625" style="159" customWidth="1"/>
    <col min="12288" max="12289" width="12.140625" style="159" bestFit="1" customWidth="1"/>
    <col min="12290" max="12290" width="11.7109375" style="159" bestFit="1" customWidth="1"/>
    <col min="12291" max="12293" width="9" style="159" bestFit="1" customWidth="1"/>
    <col min="12294" max="12532" width="8.85546875" style="159"/>
    <col min="12533" max="12533" width="49" style="159" customWidth="1"/>
    <col min="12534" max="12534" width="5" style="159" customWidth="1"/>
    <col min="12535" max="12535" width="21.7109375" style="159" customWidth="1"/>
    <col min="12536" max="12537" width="13.5703125" style="159" customWidth="1"/>
    <col min="12538" max="12538" width="14.7109375" style="159" customWidth="1"/>
    <col min="12539" max="12539" width="11.28515625" style="159" customWidth="1"/>
    <col min="12540" max="12541" width="12.7109375" style="159" customWidth="1"/>
    <col min="12542" max="12542" width="14.42578125" style="159" customWidth="1"/>
    <col min="12543" max="12543" width="11.140625" style="159" customWidth="1"/>
    <col min="12544" max="12545" width="12.140625" style="159" bestFit="1" customWidth="1"/>
    <col min="12546" max="12546" width="11.7109375" style="159" bestFit="1" customWidth="1"/>
    <col min="12547" max="12549" width="9" style="159" bestFit="1" customWidth="1"/>
    <col min="12550" max="12788" width="8.85546875" style="159"/>
    <col min="12789" max="12789" width="49" style="159" customWidth="1"/>
    <col min="12790" max="12790" width="5" style="159" customWidth="1"/>
    <col min="12791" max="12791" width="21.7109375" style="159" customWidth="1"/>
    <col min="12792" max="12793" width="13.5703125" style="159" customWidth="1"/>
    <col min="12794" max="12794" width="14.7109375" style="159" customWidth="1"/>
    <col min="12795" max="12795" width="11.28515625" style="159" customWidth="1"/>
    <col min="12796" max="12797" width="12.7109375" style="159" customWidth="1"/>
    <col min="12798" max="12798" width="14.42578125" style="159" customWidth="1"/>
    <col min="12799" max="12799" width="11.140625" style="159" customWidth="1"/>
    <col min="12800" max="12801" width="12.140625" style="159" bestFit="1" customWidth="1"/>
    <col min="12802" max="12802" width="11.7109375" style="159" bestFit="1" customWidth="1"/>
    <col min="12803" max="12805" width="9" style="159" bestFit="1" customWidth="1"/>
    <col min="12806" max="13044" width="8.85546875" style="159"/>
    <col min="13045" max="13045" width="49" style="159" customWidth="1"/>
    <col min="13046" max="13046" width="5" style="159" customWidth="1"/>
    <col min="13047" max="13047" width="21.7109375" style="159" customWidth="1"/>
    <col min="13048" max="13049" width="13.5703125" style="159" customWidth="1"/>
    <col min="13050" max="13050" width="14.7109375" style="159" customWidth="1"/>
    <col min="13051" max="13051" width="11.28515625" style="159" customWidth="1"/>
    <col min="13052" max="13053" width="12.7109375" style="159" customWidth="1"/>
    <col min="13054" max="13054" width="14.42578125" style="159" customWidth="1"/>
    <col min="13055" max="13055" width="11.140625" style="159" customWidth="1"/>
    <col min="13056" max="13057" width="12.140625" style="159" bestFit="1" customWidth="1"/>
    <col min="13058" max="13058" width="11.7109375" style="159" bestFit="1" customWidth="1"/>
    <col min="13059" max="13061" width="9" style="159" bestFit="1" customWidth="1"/>
    <col min="13062" max="13300" width="8.85546875" style="159"/>
    <col min="13301" max="13301" width="49" style="159" customWidth="1"/>
    <col min="13302" max="13302" width="5" style="159" customWidth="1"/>
    <col min="13303" max="13303" width="21.7109375" style="159" customWidth="1"/>
    <col min="13304" max="13305" width="13.5703125" style="159" customWidth="1"/>
    <col min="13306" max="13306" width="14.7109375" style="159" customWidth="1"/>
    <col min="13307" max="13307" width="11.28515625" style="159" customWidth="1"/>
    <col min="13308" max="13309" width="12.7109375" style="159" customWidth="1"/>
    <col min="13310" max="13310" width="14.42578125" style="159" customWidth="1"/>
    <col min="13311" max="13311" width="11.140625" style="159" customWidth="1"/>
    <col min="13312" max="13313" width="12.140625" style="159" bestFit="1" customWidth="1"/>
    <col min="13314" max="13314" width="11.7109375" style="159" bestFit="1" customWidth="1"/>
    <col min="13315" max="13317" width="9" style="159" bestFit="1" customWidth="1"/>
    <col min="13318" max="13556" width="8.85546875" style="159"/>
    <col min="13557" max="13557" width="49" style="159" customWidth="1"/>
    <col min="13558" max="13558" width="5" style="159" customWidth="1"/>
    <col min="13559" max="13559" width="21.7109375" style="159" customWidth="1"/>
    <col min="13560" max="13561" width="13.5703125" style="159" customWidth="1"/>
    <col min="13562" max="13562" width="14.7109375" style="159" customWidth="1"/>
    <col min="13563" max="13563" width="11.28515625" style="159" customWidth="1"/>
    <col min="13564" max="13565" width="12.7109375" style="159" customWidth="1"/>
    <col min="13566" max="13566" width="14.42578125" style="159" customWidth="1"/>
    <col min="13567" max="13567" width="11.140625" style="159" customWidth="1"/>
    <col min="13568" max="13569" width="12.140625" style="159" bestFit="1" customWidth="1"/>
    <col min="13570" max="13570" width="11.7109375" style="159" bestFit="1" customWidth="1"/>
    <col min="13571" max="13573" width="9" style="159" bestFit="1" customWidth="1"/>
    <col min="13574" max="13812" width="8.85546875" style="159"/>
    <col min="13813" max="13813" width="49" style="159" customWidth="1"/>
    <col min="13814" max="13814" width="5" style="159" customWidth="1"/>
    <col min="13815" max="13815" width="21.7109375" style="159" customWidth="1"/>
    <col min="13816" max="13817" width="13.5703125" style="159" customWidth="1"/>
    <col min="13818" max="13818" width="14.7109375" style="159" customWidth="1"/>
    <col min="13819" max="13819" width="11.28515625" style="159" customWidth="1"/>
    <col min="13820" max="13821" width="12.7109375" style="159" customWidth="1"/>
    <col min="13822" max="13822" width="14.42578125" style="159" customWidth="1"/>
    <col min="13823" max="13823" width="11.140625" style="159" customWidth="1"/>
    <col min="13824" max="13825" width="12.140625" style="159" bestFit="1" customWidth="1"/>
    <col min="13826" max="13826" width="11.7109375" style="159" bestFit="1" customWidth="1"/>
    <col min="13827" max="13829" width="9" style="159" bestFit="1" customWidth="1"/>
    <col min="13830" max="14068" width="8.85546875" style="159"/>
    <col min="14069" max="14069" width="49" style="159" customWidth="1"/>
    <col min="14070" max="14070" width="5" style="159" customWidth="1"/>
    <col min="14071" max="14071" width="21.7109375" style="159" customWidth="1"/>
    <col min="14072" max="14073" width="13.5703125" style="159" customWidth="1"/>
    <col min="14074" max="14074" width="14.7109375" style="159" customWidth="1"/>
    <col min="14075" max="14075" width="11.28515625" style="159" customWidth="1"/>
    <col min="14076" max="14077" width="12.7109375" style="159" customWidth="1"/>
    <col min="14078" max="14078" width="14.42578125" style="159" customWidth="1"/>
    <col min="14079" max="14079" width="11.140625" style="159" customWidth="1"/>
    <col min="14080" max="14081" width="12.140625" style="159" bestFit="1" customWidth="1"/>
    <col min="14082" max="14082" width="11.7109375" style="159" bestFit="1" customWidth="1"/>
    <col min="14083" max="14085" width="9" style="159" bestFit="1" customWidth="1"/>
    <col min="14086" max="14324" width="8.85546875" style="159"/>
    <col min="14325" max="14325" width="49" style="159" customWidth="1"/>
    <col min="14326" max="14326" width="5" style="159" customWidth="1"/>
    <col min="14327" max="14327" width="21.7109375" style="159" customWidth="1"/>
    <col min="14328" max="14329" width="13.5703125" style="159" customWidth="1"/>
    <col min="14330" max="14330" width="14.7109375" style="159" customWidth="1"/>
    <col min="14331" max="14331" width="11.28515625" style="159" customWidth="1"/>
    <col min="14332" max="14333" width="12.7109375" style="159" customWidth="1"/>
    <col min="14334" max="14334" width="14.42578125" style="159" customWidth="1"/>
    <col min="14335" max="14335" width="11.140625" style="159" customWidth="1"/>
    <col min="14336" max="14337" width="12.140625" style="159" bestFit="1" customWidth="1"/>
    <col min="14338" max="14338" width="11.7109375" style="159" bestFit="1" customWidth="1"/>
    <col min="14339" max="14341" width="9" style="159" bestFit="1" customWidth="1"/>
    <col min="14342" max="14580" width="8.85546875" style="159"/>
    <col min="14581" max="14581" width="49" style="159" customWidth="1"/>
    <col min="14582" max="14582" width="5" style="159" customWidth="1"/>
    <col min="14583" max="14583" width="21.7109375" style="159" customWidth="1"/>
    <col min="14584" max="14585" width="13.5703125" style="159" customWidth="1"/>
    <col min="14586" max="14586" width="14.7109375" style="159" customWidth="1"/>
    <col min="14587" max="14587" width="11.28515625" style="159" customWidth="1"/>
    <col min="14588" max="14589" width="12.7109375" style="159" customWidth="1"/>
    <col min="14590" max="14590" width="14.42578125" style="159" customWidth="1"/>
    <col min="14591" max="14591" width="11.140625" style="159" customWidth="1"/>
    <col min="14592" max="14593" width="12.140625" style="159" bestFit="1" customWidth="1"/>
    <col min="14594" max="14594" width="11.7109375" style="159" bestFit="1" customWidth="1"/>
    <col min="14595" max="14597" width="9" style="159" bestFit="1" customWidth="1"/>
    <col min="14598" max="14836" width="8.85546875" style="159"/>
    <col min="14837" max="14837" width="49" style="159" customWidth="1"/>
    <col min="14838" max="14838" width="5" style="159" customWidth="1"/>
    <col min="14839" max="14839" width="21.7109375" style="159" customWidth="1"/>
    <col min="14840" max="14841" width="13.5703125" style="159" customWidth="1"/>
    <col min="14842" max="14842" width="14.7109375" style="159" customWidth="1"/>
    <col min="14843" max="14843" width="11.28515625" style="159" customWidth="1"/>
    <col min="14844" max="14845" width="12.7109375" style="159" customWidth="1"/>
    <col min="14846" max="14846" width="14.42578125" style="159" customWidth="1"/>
    <col min="14847" max="14847" width="11.140625" style="159" customWidth="1"/>
    <col min="14848" max="14849" width="12.140625" style="159" bestFit="1" customWidth="1"/>
    <col min="14850" max="14850" width="11.7109375" style="159" bestFit="1" customWidth="1"/>
    <col min="14851" max="14853" width="9" style="159" bestFit="1" customWidth="1"/>
    <col min="14854" max="15092" width="8.85546875" style="159"/>
    <col min="15093" max="15093" width="49" style="159" customWidth="1"/>
    <col min="15094" max="15094" width="5" style="159" customWidth="1"/>
    <col min="15095" max="15095" width="21.7109375" style="159" customWidth="1"/>
    <col min="15096" max="15097" width="13.5703125" style="159" customWidth="1"/>
    <col min="15098" max="15098" width="14.7109375" style="159" customWidth="1"/>
    <col min="15099" max="15099" width="11.28515625" style="159" customWidth="1"/>
    <col min="15100" max="15101" width="12.7109375" style="159" customWidth="1"/>
    <col min="15102" max="15102" width="14.42578125" style="159" customWidth="1"/>
    <col min="15103" max="15103" width="11.140625" style="159" customWidth="1"/>
    <col min="15104" max="15105" width="12.140625" style="159" bestFit="1" customWidth="1"/>
    <col min="15106" max="15106" width="11.7109375" style="159" bestFit="1" customWidth="1"/>
    <col min="15107" max="15109" width="9" style="159" bestFit="1" customWidth="1"/>
    <col min="15110" max="15348" width="8.85546875" style="159"/>
    <col min="15349" max="15349" width="49" style="159" customWidth="1"/>
    <col min="15350" max="15350" width="5" style="159" customWidth="1"/>
    <col min="15351" max="15351" width="21.7109375" style="159" customWidth="1"/>
    <col min="15352" max="15353" width="13.5703125" style="159" customWidth="1"/>
    <col min="15354" max="15354" width="14.7109375" style="159" customWidth="1"/>
    <col min="15355" max="15355" width="11.28515625" style="159" customWidth="1"/>
    <col min="15356" max="15357" width="12.7109375" style="159" customWidth="1"/>
    <col min="15358" max="15358" width="14.42578125" style="159" customWidth="1"/>
    <col min="15359" max="15359" width="11.140625" style="159" customWidth="1"/>
    <col min="15360" max="15361" width="12.140625" style="159" bestFit="1" customWidth="1"/>
    <col min="15362" max="15362" width="11.7109375" style="159" bestFit="1" customWidth="1"/>
    <col min="15363" max="15365" width="9" style="159" bestFit="1" customWidth="1"/>
    <col min="15366" max="15604" width="8.85546875" style="159"/>
    <col min="15605" max="15605" width="49" style="159" customWidth="1"/>
    <col min="15606" max="15606" width="5" style="159" customWidth="1"/>
    <col min="15607" max="15607" width="21.7109375" style="159" customWidth="1"/>
    <col min="15608" max="15609" width="13.5703125" style="159" customWidth="1"/>
    <col min="15610" max="15610" width="14.7109375" style="159" customWidth="1"/>
    <col min="15611" max="15611" width="11.28515625" style="159" customWidth="1"/>
    <col min="15612" max="15613" width="12.7109375" style="159" customWidth="1"/>
    <col min="15614" max="15614" width="14.42578125" style="159" customWidth="1"/>
    <col min="15615" max="15615" width="11.140625" style="159" customWidth="1"/>
    <col min="15616" max="15617" width="12.140625" style="159" bestFit="1" customWidth="1"/>
    <col min="15618" max="15618" width="11.7109375" style="159" bestFit="1" customWidth="1"/>
    <col min="15619" max="15621" width="9" style="159" bestFit="1" customWidth="1"/>
    <col min="15622" max="15860" width="8.85546875" style="159"/>
    <col min="15861" max="15861" width="49" style="159" customWidth="1"/>
    <col min="15862" max="15862" width="5" style="159" customWidth="1"/>
    <col min="15863" max="15863" width="21.7109375" style="159" customWidth="1"/>
    <col min="15864" max="15865" width="13.5703125" style="159" customWidth="1"/>
    <col min="15866" max="15866" width="14.7109375" style="159" customWidth="1"/>
    <col min="15867" max="15867" width="11.28515625" style="159" customWidth="1"/>
    <col min="15868" max="15869" width="12.7109375" style="159" customWidth="1"/>
    <col min="15870" max="15870" width="14.42578125" style="159" customWidth="1"/>
    <col min="15871" max="15871" width="11.140625" style="159" customWidth="1"/>
    <col min="15872" max="15873" width="12.140625" style="159" bestFit="1" customWidth="1"/>
    <col min="15874" max="15874" width="11.7109375" style="159" bestFit="1" customWidth="1"/>
    <col min="15875" max="15877" width="9" style="159" bestFit="1" customWidth="1"/>
    <col min="15878" max="16116" width="8.85546875" style="159"/>
    <col min="16117" max="16117" width="49" style="159" customWidth="1"/>
    <col min="16118" max="16118" width="5" style="159" customWidth="1"/>
    <col min="16119" max="16119" width="21.7109375" style="159" customWidth="1"/>
    <col min="16120" max="16121" width="13.5703125" style="159" customWidth="1"/>
    <col min="16122" max="16122" width="14.7109375" style="159" customWidth="1"/>
    <col min="16123" max="16123" width="11.28515625" style="159" customWidth="1"/>
    <col min="16124" max="16125" width="12.7109375" style="159" customWidth="1"/>
    <col min="16126" max="16126" width="14.42578125" style="159" customWidth="1"/>
    <col min="16127" max="16127" width="11.140625" style="159" customWidth="1"/>
    <col min="16128" max="16129" width="12.140625" style="159" bestFit="1" customWidth="1"/>
    <col min="16130" max="16130" width="11.7109375" style="159" bestFit="1" customWidth="1"/>
    <col min="16131" max="16133" width="9" style="159" bestFit="1" customWidth="1"/>
    <col min="16134" max="16384" width="8.85546875" style="159"/>
  </cols>
  <sheetData>
    <row r="1" spans="1:6" ht="22.5" customHeight="1" x14ac:dyDescent="0.25">
      <c r="A1" s="248" t="s">
        <v>40</v>
      </c>
      <c r="B1" s="249"/>
      <c r="C1" s="249"/>
      <c r="D1" s="34"/>
      <c r="E1" s="34"/>
      <c r="F1" s="34"/>
    </row>
    <row r="2" spans="1:6" ht="48" x14ac:dyDescent="0.25">
      <c r="A2" s="46" t="s">
        <v>182</v>
      </c>
      <c r="B2" s="47" t="s">
        <v>125</v>
      </c>
      <c r="C2" s="47" t="s">
        <v>137</v>
      </c>
      <c r="D2" s="6" t="s">
        <v>186</v>
      </c>
      <c r="E2" s="6" t="s">
        <v>187</v>
      </c>
      <c r="F2" s="48" t="s">
        <v>188</v>
      </c>
    </row>
    <row r="3" spans="1:6" ht="15.75" thickBot="1" x14ac:dyDescent="0.3">
      <c r="A3" s="217">
        <v>1</v>
      </c>
      <c r="B3" s="218">
        <v>2</v>
      </c>
      <c r="C3" s="219">
        <v>3</v>
      </c>
      <c r="D3" s="220">
        <v>4</v>
      </c>
      <c r="E3" s="221">
        <v>5</v>
      </c>
      <c r="F3" s="221">
        <v>6</v>
      </c>
    </row>
    <row r="4" spans="1:6" ht="24" customHeight="1" x14ac:dyDescent="0.25">
      <c r="A4" s="178" t="s">
        <v>76</v>
      </c>
      <c r="B4" s="203" t="s">
        <v>86</v>
      </c>
      <c r="C4" s="204" t="s">
        <v>162</v>
      </c>
      <c r="D4" s="205">
        <v>13573600</v>
      </c>
      <c r="E4" s="205">
        <v>8601895.6999999993</v>
      </c>
      <c r="F4" s="206">
        <f>ROUND(E4/D4,4)</f>
        <v>0.63370000000000004</v>
      </c>
    </row>
    <row r="5" spans="1:6" x14ac:dyDescent="0.25">
      <c r="A5" s="194" t="s">
        <v>43</v>
      </c>
      <c r="B5" s="167"/>
      <c r="C5" s="168"/>
      <c r="D5" s="168"/>
      <c r="E5" s="168"/>
      <c r="F5" s="222"/>
    </row>
    <row r="6" spans="1:6" x14ac:dyDescent="0.25">
      <c r="A6" s="195" t="s">
        <v>56</v>
      </c>
      <c r="B6" s="196" t="s">
        <v>85</v>
      </c>
      <c r="C6" s="184" t="s">
        <v>162</v>
      </c>
      <c r="D6" s="180">
        <v>0</v>
      </c>
      <c r="E6" s="180">
        <v>-1800000</v>
      </c>
      <c r="F6" s="206"/>
    </row>
    <row r="7" spans="1:6" ht="12.95" customHeight="1" x14ac:dyDescent="0.25">
      <c r="A7" s="197" t="s">
        <v>135</v>
      </c>
      <c r="B7" s="167"/>
      <c r="C7" s="168"/>
      <c r="D7" s="168"/>
      <c r="E7" s="168"/>
      <c r="F7" s="168"/>
    </row>
    <row r="8" spans="1:6" ht="12.95" customHeight="1" x14ac:dyDescent="0.25">
      <c r="A8" s="178"/>
      <c r="B8" s="198"/>
      <c r="C8" s="184"/>
      <c r="D8" s="184"/>
      <c r="E8" s="184"/>
      <c r="F8" s="184"/>
    </row>
    <row r="9" spans="1:6" ht="23.25" x14ac:dyDescent="0.25">
      <c r="A9" s="199" t="s">
        <v>374</v>
      </c>
      <c r="B9" s="200" t="s">
        <v>85</v>
      </c>
      <c r="C9" s="201" t="s">
        <v>69</v>
      </c>
      <c r="D9" s="180">
        <v>0</v>
      </c>
      <c r="E9" s="180">
        <v>-1800000</v>
      </c>
      <c r="F9" s="165"/>
    </row>
    <row r="10" spans="1:6" ht="34.5" x14ac:dyDescent="0.25">
      <c r="A10" s="199" t="s">
        <v>375</v>
      </c>
      <c r="B10" s="200" t="s">
        <v>85</v>
      </c>
      <c r="C10" s="201" t="s">
        <v>181</v>
      </c>
      <c r="D10" s="180">
        <v>0</v>
      </c>
      <c r="E10" s="180">
        <v>-1800000</v>
      </c>
      <c r="F10" s="165"/>
    </row>
    <row r="11" spans="1:6" ht="34.5" x14ac:dyDescent="0.25">
      <c r="A11" s="199" t="s">
        <v>376</v>
      </c>
      <c r="B11" s="200" t="s">
        <v>85</v>
      </c>
      <c r="C11" s="201" t="s">
        <v>4</v>
      </c>
      <c r="D11" s="180">
        <v>30000000</v>
      </c>
      <c r="E11" s="180">
        <v>0</v>
      </c>
      <c r="F11" s="165">
        <f>ROUND(E11/D11,4)</f>
        <v>0</v>
      </c>
    </row>
    <row r="12" spans="1:6" ht="34.5" x14ac:dyDescent="0.25">
      <c r="A12" s="199" t="s">
        <v>377</v>
      </c>
      <c r="B12" s="200" t="s">
        <v>85</v>
      </c>
      <c r="C12" s="201" t="s">
        <v>141</v>
      </c>
      <c r="D12" s="180">
        <v>-30000000</v>
      </c>
      <c r="E12" s="180">
        <v>-1800000</v>
      </c>
      <c r="F12" s="165">
        <f>ROUND(E12/D12,4)</f>
        <v>0.06</v>
      </c>
    </row>
    <row r="13" spans="1:6" ht="34.5" x14ac:dyDescent="0.25">
      <c r="A13" s="199" t="s">
        <v>378</v>
      </c>
      <c r="B13" s="200" t="s">
        <v>85</v>
      </c>
      <c r="C13" s="201" t="s">
        <v>172</v>
      </c>
      <c r="D13" s="180">
        <v>30000000</v>
      </c>
      <c r="E13" s="180">
        <v>0</v>
      </c>
      <c r="F13" s="165">
        <f>ROUND(E13/D13,4)</f>
        <v>0</v>
      </c>
    </row>
    <row r="14" spans="1:6" ht="34.5" x14ac:dyDescent="0.25">
      <c r="A14" s="199" t="s">
        <v>379</v>
      </c>
      <c r="B14" s="200" t="s">
        <v>85</v>
      </c>
      <c r="C14" s="201" t="s">
        <v>78</v>
      </c>
      <c r="D14" s="180">
        <v>-30000000</v>
      </c>
      <c r="E14" s="180">
        <v>-1800000</v>
      </c>
      <c r="F14" s="165">
        <f>ROUND(E14/D14,4)</f>
        <v>0.06</v>
      </c>
    </row>
    <row r="15" spans="1:6" ht="23.25" x14ac:dyDescent="0.25">
      <c r="A15" s="199" t="s">
        <v>380</v>
      </c>
      <c r="B15" s="200" t="s">
        <v>85</v>
      </c>
      <c r="C15" s="201" t="s">
        <v>381</v>
      </c>
      <c r="D15" s="180">
        <v>0</v>
      </c>
      <c r="E15" s="180">
        <v>0</v>
      </c>
      <c r="F15" s="165"/>
    </row>
    <row r="16" spans="1:6" ht="23.25" x14ac:dyDescent="0.25">
      <c r="A16" s="199" t="s">
        <v>382</v>
      </c>
      <c r="B16" s="200" t="s">
        <v>85</v>
      </c>
      <c r="C16" s="201" t="s">
        <v>383</v>
      </c>
      <c r="D16" s="180">
        <v>0</v>
      </c>
      <c r="E16" s="180">
        <v>0</v>
      </c>
      <c r="F16" s="165"/>
    </row>
    <row r="17" spans="1:6" ht="23.25" x14ac:dyDescent="0.25">
      <c r="A17" s="199" t="s">
        <v>384</v>
      </c>
      <c r="B17" s="200" t="s">
        <v>85</v>
      </c>
      <c r="C17" s="201" t="s">
        <v>57</v>
      </c>
      <c r="D17" s="180">
        <v>-30000000</v>
      </c>
      <c r="E17" s="180">
        <v>0</v>
      </c>
      <c r="F17" s="165">
        <f t="shared" ref="F17:F22" si="0">ROUND(E17/D17,4)</f>
        <v>0</v>
      </c>
    </row>
    <row r="18" spans="1:6" ht="23.25" x14ac:dyDescent="0.25">
      <c r="A18" s="199" t="s">
        <v>385</v>
      </c>
      <c r="B18" s="200" t="s">
        <v>85</v>
      </c>
      <c r="C18" s="201" t="s">
        <v>155</v>
      </c>
      <c r="D18" s="180">
        <v>30000000</v>
      </c>
      <c r="E18" s="180">
        <v>0</v>
      </c>
      <c r="F18" s="165">
        <f t="shared" si="0"/>
        <v>0</v>
      </c>
    </row>
    <row r="19" spans="1:6" ht="34.5" x14ac:dyDescent="0.25">
      <c r="A19" s="199" t="s">
        <v>386</v>
      </c>
      <c r="B19" s="200" t="s">
        <v>85</v>
      </c>
      <c r="C19" s="201" t="s">
        <v>175</v>
      </c>
      <c r="D19" s="180">
        <v>-30000000</v>
      </c>
      <c r="E19" s="180">
        <v>0</v>
      </c>
      <c r="F19" s="165">
        <f t="shared" si="0"/>
        <v>0</v>
      </c>
    </row>
    <row r="20" spans="1:6" ht="34.5" x14ac:dyDescent="0.25">
      <c r="A20" s="199" t="s">
        <v>387</v>
      </c>
      <c r="B20" s="200" t="s">
        <v>85</v>
      </c>
      <c r="C20" s="201" t="s">
        <v>115</v>
      </c>
      <c r="D20" s="180">
        <v>30000000</v>
      </c>
      <c r="E20" s="180">
        <v>0</v>
      </c>
      <c r="F20" s="165">
        <f t="shared" si="0"/>
        <v>0</v>
      </c>
    </row>
    <row r="21" spans="1:6" ht="34.5" x14ac:dyDescent="0.25">
      <c r="A21" s="199" t="s">
        <v>388</v>
      </c>
      <c r="B21" s="200" t="s">
        <v>85</v>
      </c>
      <c r="C21" s="201" t="s">
        <v>168</v>
      </c>
      <c r="D21" s="180">
        <v>-30000000</v>
      </c>
      <c r="E21" s="180">
        <v>0</v>
      </c>
      <c r="F21" s="165">
        <f t="shared" si="0"/>
        <v>0</v>
      </c>
    </row>
    <row r="22" spans="1:6" ht="45.75" x14ac:dyDescent="0.25">
      <c r="A22" s="199" t="s">
        <v>389</v>
      </c>
      <c r="B22" s="200" t="s">
        <v>85</v>
      </c>
      <c r="C22" s="201" t="s">
        <v>67</v>
      </c>
      <c r="D22" s="180">
        <v>30000000</v>
      </c>
      <c r="E22" s="180">
        <v>0</v>
      </c>
      <c r="F22" s="165">
        <f t="shared" si="0"/>
        <v>0</v>
      </c>
    </row>
    <row r="23" spans="1:6" x14ac:dyDescent="0.25">
      <c r="A23" s="195" t="s">
        <v>390</v>
      </c>
      <c r="B23" s="196" t="s">
        <v>391</v>
      </c>
      <c r="C23" s="184" t="s">
        <v>162</v>
      </c>
      <c r="D23" s="180">
        <v>0</v>
      </c>
      <c r="E23" s="180">
        <v>0</v>
      </c>
      <c r="F23" s="165"/>
    </row>
    <row r="24" spans="1:6" ht="15" customHeight="1" x14ac:dyDescent="0.25">
      <c r="A24" s="197" t="s">
        <v>135</v>
      </c>
      <c r="B24" s="167"/>
      <c r="C24" s="168"/>
      <c r="D24" s="168"/>
      <c r="E24" s="168"/>
      <c r="F24" s="223"/>
    </row>
    <row r="25" spans="1:6" x14ac:dyDescent="0.25">
      <c r="A25" s="195" t="s">
        <v>392</v>
      </c>
      <c r="B25" s="196" t="s">
        <v>129</v>
      </c>
      <c r="C25" s="184" t="s">
        <v>162</v>
      </c>
      <c r="D25" s="180">
        <v>13573600</v>
      </c>
      <c r="E25" s="180">
        <v>10401895.699999999</v>
      </c>
      <c r="F25" s="206">
        <f t="shared" ref="F25:F34" si="1">ROUND(E25/D25,4)</f>
        <v>0.76629999999999998</v>
      </c>
    </row>
    <row r="26" spans="1:6" ht="23.25" x14ac:dyDescent="0.25">
      <c r="A26" s="199" t="s">
        <v>393</v>
      </c>
      <c r="B26" s="200" t="s">
        <v>129</v>
      </c>
      <c r="C26" s="201" t="s">
        <v>116</v>
      </c>
      <c r="D26" s="180">
        <v>13573600</v>
      </c>
      <c r="E26" s="180">
        <v>10401895.699999999</v>
      </c>
      <c r="F26" s="165">
        <f t="shared" si="1"/>
        <v>0.76629999999999998</v>
      </c>
    </row>
    <row r="27" spans="1:6" x14ac:dyDescent="0.25">
      <c r="A27" s="195" t="s">
        <v>394</v>
      </c>
      <c r="B27" s="196" t="s">
        <v>151</v>
      </c>
      <c r="C27" s="184" t="s">
        <v>162</v>
      </c>
      <c r="D27" s="180">
        <v>-969029900</v>
      </c>
      <c r="E27" s="180">
        <v>-456812995.81999999</v>
      </c>
      <c r="F27" s="165">
        <f t="shared" si="1"/>
        <v>0.47139999999999999</v>
      </c>
    </row>
    <row r="28" spans="1:6" x14ac:dyDescent="0.25">
      <c r="A28" s="199" t="s">
        <v>395</v>
      </c>
      <c r="B28" s="200" t="s">
        <v>151</v>
      </c>
      <c r="C28" s="201" t="s">
        <v>130</v>
      </c>
      <c r="D28" s="180">
        <v>-969029900</v>
      </c>
      <c r="E28" s="180">
        <v>-456812995.81999999</v>
      </c>
      <c r="F28" s="165">
        <f t="shared" si="1"/>
        <v>0.47139999999999999</v>
      </c>
    </row>
    <row r="29" spans="1:6" ht="12.75" customHeight="1" x14ac:dyDescent="0.25">
      <c r="A29" s="199" t="s">
        <v>396</v>
      </c>
      <c r="B29" s="200" t="s">
        <v>151</v>
      </c>
      <c r="C29" s="201" t="s">
        <v>91</v>
      </c>
      <c r="D29" s="180">
        <v>-969029900</v>
      </c>
      <c r="E29" s="180">
        <v>-456812995.81999999</v>
      </c>
      <c r="F29" s="165">
        <f t="shared" si="1"/>
        <v>0.47139999999999999</v>
      </c>
    </row>
    <row r="30" spans="1:6" ht="23.25" x14ac:dyDescent="0.25">
      <c r="A30" s="199" t="s">
        <v>397</v>
      </c>
      <c r="B30" s="200" t="s">
        <v>151</v>
      </c>
      <c r="C30" s="201" t="s">
        <v>50</v>
      </c>
      <c r="D30" s="180">
        <v>-969029900</v>
      </c>
      <c r="E30" s="180">
        <v>-456812995.81999999</v>
      </c>
      <c r="F30" s="165">
        <f t="shared" si="1"/>
        <v>0.47139999999999999</v>
      </c>
    </row>
    <row r="31" spans="1:6" x14ac:dyDescent="0.25">
      <c r="A31" s="195" t="s">
        <v>398</v>
      </c>
      <c r="B31" s="196" t="s">
        <v>127</v>
      </c>
      <c r="C31" s="184" t="s">
        <v>162</v>
      </c>
      <c r="D31" s="180">
        <v>982603500</v>
      </c>
      <c r="E31" s="180">
        <v>467214891.51999998</v>
      </c>
      <c r="F31" s="165">
        <f t="shared" si="1"/>
        <v>0.47549999999999998</v>
      </c>
    </row>
    <row r="32" spans="1:6" x14ac:dyDescent="0.25">
      <c r="A32" s="199" t="s">
        <v>399</v>
      </c>
      <c r="B32" s="200" t="s">
        <v>127</v>
      </c>
      <c r="C32" s="201" t="s">
        <v>34</v>
      </c>
      <c r="D32" s="180">
        <v>982603500</v>
      </c>
      <c r="E32" s="180">
        <v>467214891.51999998</v>
      </c>
      <c r="F32" s="165">
        <f t="shared" si="1"/>
        <v>0.47549999999999998</v>
      </c>
    </row>
    <row r="33" spans="1:6" ht="16.5" customHeight="1" x14ac:dyDescent="0.25">
      <c r="A33" s="199" t="s">
        <v>400</v>
      </c>
      <c r="B33" s="200" t="s">
        <v>127</v>
      </c>
      <c r="C33" s="201" t="s">
        <v>37</v>
      </c>
      <c r="D33" s="180">
        <v>982603500</v>
      </c>
      <c r="E33" s="180">
        <v>467214891.51999998</v>
      </c>
      <c r="F33" s="165">
        <f t="shared" si="1"/>
        <v>0.47549999999999998</v>
      </c>
    </row>
    <row r="34" spans="1:6" ht="24" thickBot="1" x14ac:dyDescent="0.3">
      <c r="A34" s="199" t="s">
        <v>401</v>
      </c>
      <c r="B34" s="200" t="s">
        <v>127</v>
      </c>
      <c r="C34" s="201" t="s">
        <v>140</v>
      </c>
      <c r="D34" s="180">
        <v>982603500</v>
      </c>
      <c r="E34" s="185">
        <v>467214891.51999998</v>
      </c>
      <c r="F34" s="186">
        <f t="shared" si="1"/>
        <v>0.47549999999999998</v>
      </c>
    </row>
    <row r="35" spans="1:6" ht="12.95" customHeight="1" x14ac:dyDescent="0.25">
      <c r="A35" s="161"/>
      <c r="B35" s="173"/>
      <c r="C35" s="173"/>
      <c r="D35" s="173"/>
      <c r="E35" s="224"/>
    </row>
    <row r="36" spans="1:6" ht="15.95" customHeight="1" x14ac:dyDescent="0.25">
      <c r="A36" s="162"/>
      <c r="B36" s="162"/>
      <c r="C36" s="162"/>
      <c r="D36" s="162"/>
      <c r="E36" s="162"/>
    </row>
    <row r="37" spans="1:6" ht="15" customHeight="1" x14ac:dyDescent="0.25">
      <c r="A37" s="146" t="s">
        <v>625</v>
      </c>
      <c r="B37" s="244"/>
      <c r="C37" s="245"/>
      <c r="D37" s="152"/>
      <c r="E37" s="147" t="s">
        <v>622</v>
      </c>
      <c r="F37" s="49"/>
    </row>
    <row r="38" spans="1:6" ht="15" customHeight="1" x14ac:dyDescent="0.25">
      <c r="A38" s="148" t="s">
        <v>626</v>
      </c>
      <c r="B38" s="242" t="s">
        <v>617</v>
      </c>
      <c r="C38" s="243"/>
      <c r="D38" s="27"/>
      <c r="E38" s="149"/>
      <c r="F38" s="51"/>
    </row>
    <row r="39" spans="1:6" ht="15.95" customHeight="1" x14ac:dyDescent="0.25">
      <c r="A39" s="151"/>
      <c r="B39" s="146"/>
      <c r="C39" s="150"/>
      <c r="D39" s="27"/>
      <c r="E39" s="148"/>
      <c r="F39" s="50"/>
    </row>
    <row r="40" spans="1:6" ht="14.25" customHeight="1" x14ac:dyDescent="0.25">
      <c r="A40" s="151"/>
      <c r="B40" s="146"/>
      <c r="C40" s="150"/>
      <c r="D40" s="27"/>
      <c r="E40" s="148"/>
      <c r="F40" s="50"/>
    </row>
    <row r="41" spans="1:6" ht="15" customHeight="1" x14ac:dyDescent="0.25">
      <c r="A41" s="146" t="s">
        <v>620</v>
      </c>
      <c r="B41" s="244"/>
      <c r="C41" s="245"/>
      <c r="D41" s="152"/>
      <c r="E41" s="147" t="s">
        <v>623</v>
      </c>
      <c r="F41" s="49"/>
    </row>
    <row r="42" spans="1:6" ht="15" customHeight="1" x14ac:dyDescent="0.25">
      <c r="A42" s="148" t="s">
        <v>621</v>
      </c>
      <c r="B42" s="242" t="s">
        <v>617</v>
      </c>
      <c r="C42" s="243"/>
      <c r="D42" s="27"/>
      <c r="E42" s="149"/>
      <c r="F42" s="51"/>
    </row>
    <row r="43" spans="1:6" ht="15" customHeight="1" x14ac:dyDescent="0.25">
      <c r="A43" s="151"/>
      <c r="B43" s="146"/>
      <c r="C43" s="150"/>
      <c r="D43" s="27"/>
      <c r="E43" s="148"/>
      <c r="F43" s="50"/>
    </row>
    <row r="44" spans="1:6" ht="15" customHeight="1" x14ac:dyDescent="0.25">
      <c r="A44" s="151"/>
      <c r="B44" s="146"/>
      <c r="C44" s="150"/>
      <c r="D44" s="27"/>
      <c r="E44" s="148"/>
      <c r="F44" s="50"/>
    </row>
    <row r="45" spans="1:6" ht="10.5" customHeight="1" x14ac:dyDescent="0.25">
      <c r="A45" s="146" t="s">
        <v>618</v>
      </c>
      <c r="B45" s="246"/>
      <c r="C45" s="247"/>
      <c r="D45" s="152"/>
      <c r="E45" s="147" t="s">
        <v>624</v>
      </c>
      <c r="F45" s="50"/>
    </row>
    <row r="46" spans="1:6" ht="14.1" customHeight="1" x14ac:dyDescent="0.25">
      <c r="A46" s="146"/>
      <c r="B46" s="242" t="s">
        <v>617</v>
      </c>
      <c r="C46" s="243"/>
      <c r="D46" s="27"/>
      <c r="E46" s="149"/>
      <c r="F46" s="51"/>
    </row>
    <row r="47" spans="1:6" ht="10.5" customHeight="1" x14ac:dyDescent="0.25">
      <c r="A47" s="146"/>
      <c r="B47" s="146"/>
      <c r="C47" s="150"/>
      <c r="D47" s="148"/>
      <c r="E47" s="148"/>
      <c r="F47" s="50"/>
    </row>
    <row r="48" spans="1:6" ht="15.75" customHeight="1" x14ac:dyDescent="0.25">
      <c r="A48" s="146"/>
      <c r="B48" s="148"/>
      <c r="C48" s="148"/>
      <c r="D48" s="150"/>
      <c r="E48" s="150"/>
      <c r="F48" s="51"/>
    </row>
    <row r="49" spans="1:6" ht="12.95" customHeight="1" x14ac:dyDescent="0.25">
      <c r="A49" s="146" t="s">
        <v>619</v>
      </c>
      <c r="B49" s="148"/>
      <c r="C49" s="148"/>
      <c r="D49" s="148"/>
      <c r="E49" s="148"/>
      <c r="F49" s="50"/>
    </row>
  </sheetData>
  <mergeCells count="7">
    <mergeCell ref="A1:C1"/>
    <mergeCell ref="B46:C46"/>
    <mergeCell ref="B37:C37"/>
    <mergeCell ref="B38:C38"/>
    <mergeCell ref="B41:C41"/>
    <mergeCell ref="B42:C42"/>
    <mergeCell ref="B45:C45"/>
  </mergeCells>
  <pageMargins left="0.87" right="0.17" top="0.22" bottom="0.39370078740157499" header="0" footer="0"/>
  <pageSetup paperSize="9" scale="79" fitToHeight="0" orientation="portrait" r:id="rId1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H80"/>
  <sheetViews>
    <sheetView view="pageBreakPreview" topLeftCell="A55" zoomScale="115" zoomScaleNormal="100" zoomScaleSheetLayoutView="115" workbookViewId="0">
      <selection activeCell="F55" sqref="F1:G1048576"/>
    </sheetView>
  </sheetViews>
  <sheetFormatPr defaultRowHeight="15" x14ac:dyDescent="0.25"/>
  <cols>
    <col min="1" max="1" width="5.140625" style="62" customWidth="1"/>
    <col min="2" max="2" width="61.42578125" style="62" customWidth="1"/>
    <col min="3" max="4" width="6.42578125" style="62" bestFit="1" customWidth="1"/>
    <col min="5" max="5" width="4.85546875" style="62" customWidth="1"/>
    <col min="6" max="6" width="14" style="62" customWidth="1"/>
    <col min="7" max="7" width="14.140625" style="62" customWidth="1"/>
    <col min="8" max="8" width="14.7109375" style="62" customWidth="1"/>
    <col min="9" max="16384" width="9.140625" style="62"/>
  </cols>
  <sheetData>
    <row r="1" spans="2:8" ht="19.5" x14ac:dyDescent="0.35">
      <c r="B1" s="250" t="s">
        <v>489</v>
      </c>
      <c r="C1" s="250"/>
      <c r="D1" s="250"/>
      <c r="E1" s="250"/>
      <c r="F1" s="250"/>
      <c r="G1" s="250"/>
      <c r="H1" s="250"/>
    </row>
    <row r="2" spans="2:8" ht="18" customHeight="1" x14ac:dyDescent="0.35">
      <c r="B2" s="250" t="s">
        <v>689</v>
      </c>
      <c r="C2" s="250"/>
      <c r="D2" s="250"/>
      <c r="E2" s="250"/>
      <c r="F2" s="250"/>
      <c r="G2" s="250"/>
      <c r="H2" s="250"/>
    </row>
    <row r="3" spans="2:8" ht="15.75" thickBot="1" x14ac:dyDescent="0.3">
      <c r="B3" s="63"/>
      <c r="C3" s="64"/>
      <c r="D3" s="64"/>
      <c r="E3" s="64"/>
      <c r="F3" s="65"/>
    </row>
    <row r="4" spans="2:8" x14ac:dyDescent="0.25">
      <c r="B4" s="251" t="s">
        <v>405</v>
      </c>
      <c r="C4" s="251" t="s">
        <v>406</v>
      </c>
      <c r="D4" s="251" t="s">
        <v>407</v>
      </c>
      <c r="E4" s="251" t="s">
        <v>408</v>
      </c>
      <c r="F4" s="254" t="s">
        <v>186</v>
      </c>
      <c r="G4" s="254" t="s">
        <v>187</v>
      </c>
      <c r="H4" s="254" t="s">
        <v>188</v>
      </c>
    </row>
    <row r="5" spans="2:8" x14ac:dyDescent="0.25">
      <c r="B5" s="252"/>
      <c r="C5" s="252"/>
      <c r="D5" s="252"/>
      <c r="E5" s="252"/>
      <c r="F5" s="255"/>
      <c r="G5" s="255" t="s">
        <v>187</v>
      </c>
      <c r="H5" s="255" t="s">
        <v>188</v>
      </c>
    </row>
    <row r="6" spans="2:8" ht="15.75" thickBot="1" x14ac:dyDescent="0.3">
      <c r="B6" s="253"/>
      <c r="C6" s="253"/>
      <c r="D6" s="253"/>
      <c r="E6" s="253"/>
      <c r="F6" s="256"/>
      <c r="G6" s="256" t="s">
        <v>187</v>
      </c>
      <c r="H6" s="256" t="s">
        <v>188</v>
      </c>
    </row>
    <row r="7" spans="2:8" x14ac:dyDescent="0.25">
      <c r="B7" s="66">
        <v>1</v>
      </c>
      <c r="C7" s="67" t="s">
        <v>411</v>
      </c>
      <c r="D7" s="67" t="s">
        <v>412</v>
      </c>
      <c r="E7" s="67" t="s">
        <v>413</v>
      </c>
      <c r="F7" s="68">
        <v>5</v>
      </c>
      <c r="G7" s="68">
        <v>6</v>
      </c>
      <c r="H7" s="68">
        <v>7</v>
      </c>
    </row>
    <row r="8" spans="2:8" x14ac:dyDescent="0.25">
      <c r="B8" s="69" t="s">
        <v>416</v>
      </c>
      <c r="C8" s="70"/>
      <c r="D8" s="70"/>
      <c r="E8" s="70"/>
      <c r="F8" s="71">
        <v>922603.50000000012</v>
      </c>
      <c r="G8" s="71">
        <f>G9+G26+G36+G48+G54+G62+G70</f>
        <v>427964.1</v>
      </c>
      <c r="H8" s="113">
        <f t="shared" ref="H8:H39" si="0">ROUND(G8/F8,4)</f>
        <v>0.46389999999999998</v>
      </c>
    </row>
    <row r="9" spans="2:8" ht="45" x14ac:dyDescent="0.25">
      <c r="B9" s="72" t="s">
        <v>417</v>
      </c>
      <c r="C9" s="73" t="s">
        <v>418</v>
      </c>
      <c r="D9" s="73"/>
      <c r="E9" s="73"/>
      <c r="F9" s="74">
        <v>111621.70000000001</v>
      </c>
      <c r="G9" s="74">
        <f>G10+G14+G16+G18+G20+G23</f>
        <v>45574.100000000006</v>
      </c>
      <c r="H9" s="114">
        <f t="shared" si="0"/>
        <v>0.4083</v>
      </c>
    </row>
    <row r="10" spans="2:8" x14ac:dyDescent="0.25">
      <c r="B10" s="75" t="s">
        <v>419</v>
      </c>
      <c r="C10" s="76" t="s">
        <v>418</v>
      </c>
      <c r="D10" s="77" t="s">
        <v>420</v>
      </c>
      <c r="E10" s="77"/>
      <c r="F10" s="78">
        <v>96016.500000000015</v>
      </c>
      <c r="G10" s="136">
        <f>G11+G12+G13</f>
        <v>38005.500000000007</v>
      </c>
      <c r="H10" s="115">
        <f t="shared" si="0"/>
        <v>0.39579999999999999</v>
      </c>
    </row>
    <row r="11" spans="2:8" s="121" customFormat="1" ht="25.5" x14ac:dyDescent="0.25">
      <c r="B11" s="79" t="s">
        <v>421</v>
      </c>
      <c r="C11" s="76" t="s">
        <v>418</v>
      </c>
      <c r="D11" s="77" t="s">
        <v>420</v>
      </c>
      <c r="E11" s="77" t="s">
        <v>422</v>
      </c>
      <c r="F11" s="122">
        <v>5098.7</v>
      </c>
      <c r="G11" s="122">
        <v>2103.3000000000002</v>
      </c>
      <c r="H11" s="123">
        <f t="shared" si="0"/>
        <v>0.41249999999999998</v>
      </c>
    </row>
    <row r="12" spans="2:8" s="121" customFormat="1" ht="38.25" x14ac:dyDescent="0.25">
      <c r="B12" s="79" t="s">
        <v>423</v>
      </c>
      <c r="C12" s="76" t="s">
        <v>418</v>
      </c>
      <c r="D12" s="77" t="s">
        <v>420</v>
      </c>
      <c r="E12" s="77" t="s">
        <v>424</v>
      </c>
      <c r="F12" s="122">
        <v>82362.300000000017</v>
      </c>
      <c r="G12" s="122">
        <v>33302.9</v>
      </c>
      <c r="H12" s="123">
        <f t="shared" si="0"/>
        <v>0.40429999999999999</v>
      </c>
    </row>
    <row r="13" spans="2:8" s="121" customFormat="1" x14ac:dyDescent="0.25">
      <c r="B13" s="79" t="s">
        <v>425</v>
      </c>
      <c r="C13" s="76" t="s">
        <v>418</v>
      </c>
      <c r="D13" s="77" t="s">
        <v>420</v>
      </c>
      <c r="E13" s="77" t="s">
        <v>426</v>
      </c>
      <c r="F13" s="122">
        <v>8555.5</v>
      </c>
      <c r="G13" s="122">
        <v>2599.3000000000002</v>
      </c>
      <c r="H13" s="123">
        <f t="shared" si="0"/>
        <v>0.30380000000000001</v>
      </c>
    </row>
    <row r="14" spans="2:8" ht="25.5" x14ac:dyDescent="0.25">
      <c r="B14" s="75" t="s">
        <v>427</v>
      </c>
      <c r="C14" s="76" t="s">
        <v>418</v>
      </c>
      <c r="D14" s="77" t="s">
        <v>428</v>
      </c>
      <c r="E14" s="77"/>
      <c r="F14" s="78">
        <v>2920.6000000000004</v>
      </c>
      <c r="G14" s="78">
        <f>G15</f>
        <v>1325.7</v>
      </c>
      <c r="H14" s="115">
        <f t="shared" si="0"/>
        <v>0.45390000000000003</v>
      </c>
    </row>
    <row r="15" spans="2:8" s="121" customFormat="1" ht="25.5" x14ac:dyDescent="0.25">
      <c r="B15" s="79" t="s">
        <v>429</v>
      </c>
      <c r="C15" s="76" t="s">
        <v>418</v>
      </c>
      <c r="D15" s="77" t="s">
        <v>428</v>
      </c>
      <c r="E15" s="77" t="s">
        <v>430</v>
      </c>
      <c r="F15" s="122">
        <v>2920.6000000000004</v>
      </c>
      <c r="G15" s="122">
        <v>1325.7</v>
      </c>
      <c r="H15" s="123">
        <f t="shared" si="0"/>
        <v>0.45390000000000003</v>
      </c>
    </row>
    <row r="16" spans="2:8" x14ac:dyDescent="0.25">
      <c r="B16" s="75" t="s">
        <v>432</v>
      </c>
      <c r="C16" s="76" t="s">
        <v>418</v>
      </c>
      <c r="D16" s="77" t="s">
        <v>424</v>
      </c>
      <c r="E16" s="77"/>
      <c r="F16" s="78">
        <v>70</v>
      </c>
      <c r="G16" s="78">
        <f>G17</f>
        <v>0</v>
      </c>
      <c r="H16" s="115">
        <f t="shared" si="0"/>
        <v>0</v>
      </c>
    </row>
    <row r="17" spans="2:8" s="121" customFormat="1" x14ac:dyDescent="0.25">
      <c r="B17" s="79" t="s">
        <v>433</v>
      </c>
      <c r="C17" s="76" t="s">
        <v>418</v>
      </c>
      <c r="D17" s="77" t="s">
        <v>424</v>
      </c>
      <c r="E17" s="77" t="s">
        <v>434</v>
      </c>
      <c r="F17" s="122">
        <v>70</v>
      </c>
      <c r="G17" s="122"/>
      <c r="H17" s="123">
        <f t="shared" si="0"/>
        <v>0</v>
      </c>
    </row>
    <row r="18" spans="2:8" x14ac:dyDescent="0.25">
      <c r="B18" s="75" t="s">
        <v>435</v>
      </c>
      <c r="C18" s="76" t="s">
        <v>418</v>
      </c>
      <c r="D18" s="77" t="s">
        <v>436</v>
      </c>
      <c r="E18" s="77"/>
      <c r="F18" s="78">
        <v>414.4</v>
      </c>
      <c r="G18" s="78">
        <f>G19</f>
        <v>109.3</v>
      </c>
      <c r="H18" s="115">
        <f t="shared" si="0"/>
        <v>0.26379999999999998</v>
      </c>
    </row>
    <row r="19" spans="2:8" s="121" customFormat="1" x14ac:dyDescent="0.25">
      <c r="B19" s="79" t="s">
        <v>437</v>
      </c>
      <c r="C19" s="76" t="s">
        <v>418</v>
      </c>
      <c r="D19" s="77" t="s">
        <v>436</v>
      </c>
      <c r="E19" s="77" t="s">
        <v>428</v>
      </c>
      <c r="F19" s="122">
        <v>414.4</v>
      </c>
      <c r="G19" s="122">
        <v>109.3</v>
      </c>
      <c r="H19" s="123">
        <f t="shared" si="0"/>
        <v>0.26379999999999998</v>
      </c>
    </row>
    <row r="20" spans="2:8" x14ac:dyDescent="0.25">
      <c r="B20" s="75" t="s">
        <v>438</v>
      </c>
      <c r="C20" s="76" t="s">
        <v>418</v>
      </c>
      <c r="D20" s="77" t="s">
        <v>439</v>
      </c>
      <c r="E20" s="77"/>
      <c r="F20" s="78">
        <v>3667.3</v>
      </c>
      <c r="G20" s="78">
        <f>+G21+G22</f>
        <v>2534.1999999999998</v>
      </c>
      <c r="H20" s="115">
        <f t="shared" si="0"/>
        <v>0.69099999999999995</v>
      </c>
    </row>
    <row r="21" spans="2:8" s="121" customFormat="1" x14ac:dyDescent="0.25">
      <c r="B21" s="79" t="s">
        <v>440</v>
      </c>
      <c r="C21" s="76" t="s">
        <v>418</v>
      </c>
      <c r="D21" s="77" t="s">
        <v>439</v>
      </c>
      <c r="E21" s="77" t="s">
        <v>420</v>
      </c>
      <c r="F21" s="122">
        <v>1174.4000000000001</v>
      </c>
      <c r="G21" s="122">
        <v>488.9</v>
      </c>
      <c r="H21" s="123">
        <f t="shared" si="0"/>
        <v>0.4163</v>
      </c>
    </row>
    <row r="22" spans="2:8" s="121" customFormat="1" x14ac:dyDescent="0.25">
      <c r="B22" s="79" t="s">
        <v>441</v>
      </c>
      <c r="C22" s="76" t="s">
        <v>418</v>
      </c>
      <c r="D22" s="77">
        <v>10</v>
      </c>
      <c r="E22" s="77" t="s">
        <v>428</v>
      </c>
      <c r="F22" s="122">
        <v>2492.9</v>
      </c>
      <c r="G22" s="122">
        <v>2045.3</v>
      </c>
      <c r="H22" s="123">
        <f t="shared" si="0"/>
        <v>0.82050000000000001</v>
      </c>
    </row>
    <row r="23" spans="2:8" x14ac:dyDescent="0.25">
      <c r="B23" s="75" t="s">
        <v>442</v>
      </c>
      <c r="C23" s="76" t="s">
        <v>418</v>
      </c>
      <c r="D23" s="77" t="s">
        <v>434</v>
      </c>
      <c r="E23" s="77"/>
      <c r="F23" s="78">
        <v>8532.9</v>
      </c>
      <c r="G23" s="78">
        <f>G24+G25</f>
        <v>3599.4</v>
      </c>
      <c r="H23" s="115">
        <f t="shared" si="0"/>
        <v>0.42180000000000001</v>
      </c>
    </row>
    <row r="24" spans="2:8" s="121" customFormat="1" x14ac:dyDescent="0.25">
      <c r="B24" s="79" t="s">
        <v>443</v>
      </c>
      <c r="C24" s="76" t="s">
        <v>418</v>
      </c>
      <c r="D24" s="77" t="s">
        <v>434</v>
      </c>
      <c r="E24" s="77" t="s">
        <v>422</v>
      </c>
      <c r="F24" s="122">
        <v>8297.9</v>
      </c>
      <c r="G24" s="122">
        <v>3599.4</v>
      </c>
      <c r="H24" s="123">
        <f t="shared" si="0"/>
        <v>0.43380000000000002</v>
      </c>
    </row>
    <row r="25" spans="2:8" s="121" customFormat="1" x14ac:dyDescent="0.25">
      <c r="B25" s="79" t="s">
        <v>444</v>
      </c>
      <c r="C25" s="76" t="s">
        <v>418</v>
      </c>
      <c r="D25" s="77" t="s">
        <v>434</v>
      </c>
      <c r="E25" s="77" t="s">
        <v>424</v>
      </c>
      <c r="F25" s="122">
        <v>235</v>
      </c>
      <c r="G25" s="122"/>
      <c r="H25" s="123">
        <f t="shared" si="0"/>
        <v>0</v>
      </c>
    </row>
    <row r="26" spans="2:8" ht="60" x14ac:dyDescent="0.25">
      <c r="B26" s="80" t="s">
        <v>445</v>
      </c>
      <c r="C26" s="81" t="s">
        <v>446</v>
      </c>
      <c r="D26" s="81"/>
      <c r="E26" s="81"/>
      <c r="F26" s="82">
        <v>122451</v>
      </c>
      <c r="G26" s="82">
        <f>+G27+G30+G32</f>
        <v>59553.7</v>
      </c>
      <c r="H26" s="116">
        <f t="shared" si="0"/>
        <v>0.48630000000000001</v>
      </c>
    </row>
    <row r="27" spans="2:8" x14ac:dyDescent="0.25">
      <c r="B27" s="83" t="s">
        <v>419</v>
      </c>
      <c r="C27" s="81" t="s">
        <v>446</v>
      </c>
      <c r="D27" s="84" t="s">
        <v>420</v>
      </c>
      <c r="E27" s="84"/>
      <c r="F27" s="82">
        <v>40847.5</v>
      </c>
      <c r="G27" s="82">
        <f>G28+G29</f>
        <v>14983.7</v>
      </c>
      <c r="H27" s="116">
        <f t="shared" si="0"/>
        <v>0.36680000000000001</v>
      </c>
    </row>
    <row r="28" spans="2:8" s="121" customFormat="1" ht="25.5" x14ac:dyDescent="0.25">
      <c r="B28" s="85" t="s">
        <v>449</v>
      </c>
      <c r="C28" s="81" t="s">
        <v>446</v>
      </c>
      <c r="D28" s="84" t="s">
        <v>420</v>
      </c>
      <c r="E28" s="84" t="s">
        <v>450</v>
      </c>
      <c r="F28" s="124">
        <v>33199.5</v>
      </c>
      <c r="G28" s="124">
        <v>14983.7</v>
      </c>
      <c r="H28" s="125">
        <f t="shared" si="0"/>
        <v>0.45129999999999998</v>
      </c>
    </row>
    <row r="29" spans="2:8" s="121" customFormat="1" x14ac:dyDescent="0.25">
      <c r="B29" s="85" t="s">
        <v>451</v>
      </c>
      <c r="C29" s="81" t="s">
        <v>446</v>
      </c>
      <c r="D29" s="84" t="s">
        <v>420</v>
      </c>
      <c r="E29" s="84" t="s">
        <v>452</v>
      </c>
      <c r="F29" s="124">
        <f>7648-192-2000-1450</f>
        <v>4006</v>
      </c>
      <c r="G29" s="124"/>
      <c r="H29" s="125">
        <f t="shared" si="0"/>
        <v>0</v>
      </c>
    </row>
    <row r="30" spans="2:8" ht="25.5" x14ac:dyDescent="0.25">
      <c r="B30" s="83" t="s">
        <v>427</v>
      </c>
      <c r="C30" s="81" t="s">
        <v>446</v>
      </c>
      <c r="D30" s="84" t="s">
        <v>428</v>
      </c>
      <c r="E30" s="84"/>
      <c r="F30" s="82">
        <v>200</v>
      </c>
      <c r="G30" s="82">
        <f>G31</f>
        <v>0</v>
      </c>
      <c r="H30" s="116">
        <f t="shared" si="0"/>
        <v>0</v>
      </c>
    </row>
    <row r="31" spans="2:8" s="121" customFormat="1" ht="25.5" x14ac:dyDescent="0.25">
      <c r="B31" s="85" t="s">
        <v>429</v>
      </c>
      <c r="C31" s="81" t="s">
        <v>446</v>
      </c>
      <c r="D31" s="84" t="s">
        <v>428</v>
      </c>
      <c r="E31" s="84" t="s">
        <v>430</v>
      </c>
      <c r="F31" s="124">
        <v>200</v>
      </c>
      <c r="G31" s="124"/>
      <c r="H31" s="125">
        <f t="shared" si="0"/>
        <v>0</v>
      </c>
    </row>
    <row r="32" spans="2:8" ht="27.75" customHeight="1" x14ac:dyDescent="0.25">
      <c r="B32" s="83" t="s">
        <v>453</v>
      </c>
      <c r="C32" s="81" t="s">
        <v>446</v>
      </c>
      <c r="D32" s="84" t="s">
        <v>454</v>
      </c>
      <c r="E32" s="84"/>
      <c r="F32" s="82">
        <v>81403.5</v>
      </c>
      <c r="G32" s="82">
        <f>G33+G34+G35</f>
        <v>44570</v>
      </c>
      <c r="H32" s="116">
        <f t="shared" si="0"/>
        <v>0.54749999999999999</v>
      </c>
    </row>
    <row r="33" spans="2:8" s="121" customFormat="1" ht="25.5" x14ac:dyDescent="0.25">
      <c r="B33" s="85" t="s">
        <v>455</v>
      </c>
      <c r="C33" s="81" t="s">
        <v>446</v>
      </c>
      <c r="D33" s="84" t="s">
        <v>454</v>
      </c>
      <c r="E33" s="84" t="s">
        <v>420</v>
      </c>
      <c r="F33" s="124">
        <v>70203</v>
      </c>
      <c r="G33" s="124">
        <v>35097.599999999999</v>
      </c>
      <c r="H33" s="125">
        <f t="shared" si="0"/>
        <v>0.49990000000000001</v>
      </c>
    </row>
    <row r="34" spans="2:8" s="121" customFormat="1" x14ac:dyDescent="0.25">
      <c r="B34" s="85" t="s">
        <v>456</v>
      </c>
      <c r="C34" s="81" t="s">
        <v>446</v>
      </c>
      <c r="D34" s="84" t="s">
        <v>454</v>
      </c>
      <c r="E34" s="84" t="s">
        <v>422</v>
      </c>
      <c r="F34" s="124">
        <f>10002+192+2000</f>
        <v>12194</v>
      </c>
      <c r="G34" s="124">
        <v>7192.4</v>
      </c>
      <c r="H34" s="125">
        <f t="shared" si="0"/>
        <v>0.58979999999999999</v>
      </c>
    </row>
    <row r="35" spans="2:8" s="121" customFormat="1" ht="30" customHeight="1" x14ac:dyDescent="0.25">
      <c r="B35" s="85" t="s">
        <v>457</v>
      </c>
      <c r="C35" s="81" t="s">
        <v>446</v>
      </c>
      <c r="D35" s="84" t="s">
        <v>454</v>
      </c>
      <c r="E35" s="84" t="s">
        <v>428</v>
      </c>
      <c r="F35" s="124">
        <f>1198.5+1450</f>
        <v>2648.5</v>
      </c>
      <c r="G35" s="124">
        <f>830+1450</f>
        <v>2280</v>
      </c>
      <c r="H35" s="125">
        <f t="shared" si="0"/>
        <v>0.8609</v>
      </c>
    </row>
    <row r="36" spans="2:8" ht="75" x14ac:dyDescent="0.25">
      <c r="B36" s="86" t="s">
        <v>458</v>
      </c>
      <c r="C36" s="87" t="s">
        <v>459</v>
      </c>
      <c r="D36" s="87"/>
      <c r="E36" s="87"/>
      <c r="F36" s="88">
        <v>35025.1</v>
      </c>
      <c r="G36" s="88">
        <f>G37+G39+G43+G46</f>
        <v>14891.600000000002</v>
      </c>
      <c r="H36" s="117">
        <f t="shared" si="0"/>
        <v>0.42520000000000002</v>
      </c>
    </row>
    <row r="37" spans="2:8" x14ac:dyDescent="0.25">
      <c r="B37" s="89" t="s">
        <v>419</v>
      </c>
      <c r="C37" s="87" t="s">
        <v>459</v>
      </c>
      <c r="D37" s="90" t="s">
        <v>420</v>
      </c>
      <c r="E37" s="90"/>
      <c r="F37" s="88">
        <v>995.7</v>
      </c>
      <c r="G37" s="88">
        <f>G38</f>
        <v>263</v>
      </c>
      <c r="H37" s="117">
        <f t="shared" si="0"/>
        <v>0.2641</v>
      </c>
    </row>
    <row r="38" spans="2:8" s="121" customFormat="1" x14ac:dyDescent="0.25">
      <c r="B38" s="91" t="s">
        <v>425</v>
      </c>
      <c r="C38" s="87" t="s">
        <v>459</v>
      </c>
      <c r="D38" s="90" t="s">
        <v>420</v>
      </c>
      <c r="E38" s="90" t="s">
        <v>426</v>
      </c>
      <c r="F38" s="126">
        <v>995.7</v>
      </c>
      <c r="G38" s="126">
        <v>263</v>
      </c>
      <c r="H38" s="127">
        <f t="shared" si="0"/>
        <v>0.2641</v>
      </c>
    </row>
    <row r="39" spans="2:8" x14ac:dyDescent="0.25">
      <c r="B39" s="89" t="s">
        <v>432</v>
      </c>
      <c r="C39" s="87" t="s">
        <v>459</v>
      </c>
      <c r="D39" s="90" t="s">
        <v>424</v>
      </c>
      <c r="E39" s="90"/>
      <c r="F39" s="88">
        <v>30060.799999999996</v>
      </c>
      <c r="G39" s="88">
        <f>G40+G41+G42</f>
        <v>12478.400000000001</v>
      </c>
      <c r="H39" s="117">
        <f t="shared" si="0"/>
        <v>0.41510000000000002</v>
      </c>
    </row>
    <row r="40" spans="2:8" s="121" customFormat="1" x14ac:dyDescent="0.25">
      <c r="B40" s="91" t="s">
        <v>460</v>
      </c>
      <c r="C40" s="87" t="s">
        <v>459</v>
      </c>
      <c r="D40" s="90" t="s">
        <v>424</v>
      </c>
      <c r="E40" s="90" t="s">
        <v>461</v>
      </c>
      <c r="F40" s="126">
        <v>9701.6</v>
      </c>
      <c r="G40" s="126">
        <v>9701.6</v>
      </c>
      <c r="H40" s="127">
        <f t="shared" ref="H40:H71" si="1">ROUND(G40/F40,4)</f>
        <v>1</v>
      </c>
    </row>
    <row r="41" spans="2:8" s="121" customFormat="1" x14ac:dyDescent="0.25">
      <c r="B41" s="91" t="s">
        <v>462</v>
      </c>
      <c r="C41" s="87" t="s">
        <v>459</v>
      </c>
      <c r="D41" s="90" t="s">
        <v>424</v>
      </c>
      <c r="E41" s="90" t="s">
        <v>430</v>
      </c>
      <c r="F41" s="126">
        <v>20299.199999999997</v>
      </c>
      <c r="G41" s="126">
        <v>2776.8</v>
      </c>
      <c r="H41" s="127">
        <f t="shared" si="1"/>
        <v>0.1368</v>
      </c>
    </row>
    <row r="42" spans="2:8" s="121" customFormat="1" x14ac:dyDescent="0.25">
      <c r="B42" s="91" t="s">
        <v>433</v>
      </c>
      <c r="C42" s="87" t="s">
        <v>459</v>
      </c>
      <c r="D42" s="90" t="s">
        <v>424</v>
      </c>
      <c r="E42" s="90" t="s">
        <v>434</v>
      </c>
      <c r="F42" s="126">
        <v>60</v>
      </c>
      <c r="G42" s="126"/>
      <c r="H42" s="127">
        <f t="shared" si="1"/>
        <v>0</v>
      </c>
    </row>
    <row r="43" spans="2:8" x14ac:dyDescent="0.25">
      <c r="B43" s="89" t="s">
        <v>435</v>
      </c>
      <c r="C43" s="87" t="s">
        <v>459</v>
      </c>
      <c r="D43" s="90" t="s">
        <v>436</v>
      </c>
      <c r="E43" s="90"/>
      <c r="F43" s="88">
        <v>3307.9</v>
      </c>
      <c r="G43" s="88">
        <f>G44+G45</f>
        <v>2150.1999999999998</v>
      </c>
      <c r="H43" s="117">
        <f t="shared" si="1"/>
        <v>0.65</v>
      </c>
    </row>
    <row r="44" spans="2:8" s="121" customFormat="1" x14ac:dyDescent="0.25">
      <c r="B44" s="91" t="s">
        <v>463</v>
      </c>
      <c r="C44" s="87" t="s">
        <v>459</v>
      </c>
      <c r="D44" s="90" t="s">
        <v>436</v>
      </c>
      <c r="E44" s="90" t="s">
        <v>420</v>
      </c>
      <c r="F44" s="126">
        <v>2887.9</v>
      </c>
      <c r="G44" s="126">
        <v>2022.1</v>
      </c>
      <c r="H44" s="127">
        <f t="shared" si="1"/>
        <v>0.70020000000000004</v>
      </c>
    </row>
    <row r="45" spans="2:8" s="121" customFormat="1" x14ac:dyDescent="0.25">
      <c r="B45" s="91" t="s">
        <v>464</v>
      </c>
      <c r="C45" s="87" t="s">
        <v>459</v>
      </c>
      <c r="D45" s="90" t="s">
        <v>436</v>
      </c>
      <c r="E45" s="90" t="s">
        <v>422</v>
      </c>
      <c r="F45" s="126">
        <v>420</v>
      </c>
      <c r="G45" s="126">
        <v>128.1</v>
      </c>
      <c r="H45" s="127">
        <f t="shared" si="1"/>
        <v>0.30499999999999999</v>
      </c>
    </row>
    <row r="46" spans="2:8" x14ac:dyDescent="0.25">
      <c r="B46" s="89" t="s">
        <v>438</v>
      </c>
      <c r="C46" s="87" t="s">
        <v>459</v>
      </c>
      <c r="D46" s="90" t="s">
        <v>439</v>
      </c>
      <c r="E46" s="90"/>
      <c r="F46" s="88">
        <v>660.7</v>
      </c>
      <c r="G46" s="88">
        <f>G47</f>
        <v>0</v>
      </c>
      <c r="H46" s="117">
        <f t="shared" si="1"/>
        <v>0</v>
      </c>
    </row>
    <row r="47" spans="2:8" s="121" customFormat="1" x14ac:dyDescent="0.25">
      <c r="B47" s="91" t="s">
        <v>441</v>
      </c>
      <c r="C47" s="87" t="s">
        <v>459</v>
      </c>
      <c r="D47" s="90">
        <v>10</v>
      </c>
      <c r="E47" s="90" t="s">
        <v>428</v>
      </c>
      <c r="F47" s="126">
        <v>660.7</v>
      </c>
      <c r="G47" s="126"/>
      <c r="H47" s="127">
        <f t="shared" si="1"/>
        <v>0</v>
      </c>
    </row>
    <row r="48" spans="2:8" ht="60" x14ac:dyDescent="0.25">
      <c r="B48" s="92" t="s">
        <v>465</v>
      </c>
      <c r="C48" s="93" t="s">
        <v>466</v>
      </c>
      <c r="D48" s="93"/>
      <c r="E48" s="93"/>
      <c r="F48" s="94">
        <v>435736.30000000005</v>
      </c>
      <c r="G48" s="94">
        <f>G49</f>
        <v>213095.69999999998</v>
      </c>
      <c r="H48" s="118">
        <f t="shared" si="1"/>
        <v>0.48899999999999999</v>
      </c>
    </row>
    <row r="49" spans="2:8" x14ac:dyDescent="0.25">
      <c r="B49" s="95" t="s">
        <v>467</v>
      </c>
      <c r="C49" s="93" t="s">
        <v>466</v>
      </c>
      <c r="D49" s="96" t="s">
        <v>468</v>
      </c>
      <c r="E49" s="96"/>
      <c r="F49" s="94">
        <v>435736.30000000005</v>
      </c>
      <c r="G49" s="94">
        <f>G50+G51+G52+G53</f>
        <v>213095.69999999998</v>
      </c>
      <c r="H49" s="118">
        <f t="shared" si="1"/>
        <v>0.48899999999999999</v>
      </c>
    </row>
    <row r="50" spans="2:8" s="121" customFormat="1" x14ac:dyDescent="0.25">
      <c r="B50" s="97" t="s">
        <v>469</v>
      </c>
      <c r="C50" s="93" t="s">
        <v>466</v>
      </c>
      <c r="D50" s="96" t="s">
        <v>468</v>
      </c>
      <c r="E50" s="96" t="s">
        <v>420</v>
      </c>
      <c r="F50" s="128">
        <v>120554.29999999999</v>
      </c>
      <c r="G50" s="128">
        <v>50211.3</v>
      </c>
      <c r="H50" s="129">
        <f t="shared" si="1"/>
        <v>0.41649999999999998</v>
      </c>
    </row>
    <row r="51" spans="2:8" s="121" customFormat="1" x14ac:dyDescent="0.25">
      <c r="B51" s="97" t="s">
        <v>470</v>
      </c>
      <c r="C51" s="93" t="s">
        <v>466</v>
      </c>
      <c r="D51" s="96" t="s">
        <v>468</v>
      </c>
      <c r="E51" s="96" t="s">
        <v>422</v>
      </c>
      <c r="F51" s="128">
        <v>264586.90000000002</v>
      </c>
      <c r="G51" s="128">
        <v>145237.70000000001</v>
      </c>
      <c r="H51" s="129">
        <f t="shared" si="1"/>
        <v>0.54890000000000005</v>
      </c>
    </row>
    <row r="52" spans="2:8" s="121" customFormat="1" x14ac:dyDescent="0.25">
      <c r="B52" s="97" t="s">
        <v>471</v>
      </c>
      <c r="C52" s="93" t="s">
        <v>466</v>
      </c>
      <c r="D52" s="96" t="s">
        <v>468</v>
      </c>
      <c r="E52" s="96" t="s">
        <v>468</v>
      </c>
      <c r="F52" s="128">
        <v>6371.9</v>
      </c>
      <c r="G52" s="128">
        <v>780.3</v>
      </c>
      <c r="H52" s="129">
        <f t="shared" si="1"/>
        <v>0.1225</v>
      </c>
    </row>
    <row r="53" spans="2:8" s="121" customFormat="1" x14ac:dyDescent="0.25">
      <c r="B53" s="97" t="s">
        <v>472</v>
      </c>
      <c r="C53" s="93" t="s">
        <v>466</v>
      </c>
      <c r="D53" s="96" t="s">
        <v>468</v>
      </c>
      <c r="E53" s="96" t="s">
        <v>430</v>
      </c>
      <c r="F53" s="128">
        <v>44223.199999999997</v>
      </c>
      <c r="G53" s="128">
        <v>16866.400000000001</v>
      </c>
      <c r="H53" s="129">
        <f t="shared" si="1"/>
        <v>0.38140000000000002</v>
      </c>
    </row>
    <row r="54" spans="2:8" ht="60" x14ac:dyDescent="0.25">
      <c r="B54" s="86" t="s">
        <v>473</v>
      </c>
      <c r="C54" s="87" t="s">
        <v>474</v>
      </c>
      <c r="D54" s="87"/>
      <c r="E54" s="87"/>
      <c r="F54" s="88">
        <v>90484.3</v>
      </c>
      <c r="G54" s="88">
        <f>G55+G58</f>
        <v>39781.5</v>
      </c>
      <c r="H54" s="117">
        <f t="shared" si="1"/>
        <v>0.43969999999999998</v>
      </c>
    </row>
    <row r="55" spans="2:8" x14ac:dyDescent="0.25">
      <c r="B55" s="89" t="s">
        <v>467</v>
      </c>
      <c r="C55" s="87" t="s">
        <v>474</v>
      </c>
      <c r="D55" s="90" t="s">
        <v>468</v>
      </c>
      <c r="E55" s="90"/>
      <c r="F55" s="88">
        <v>24864.300000000003</v>
      </c>
      <c r="G55" s="88">
        <f>G56+G57</f>
        <v>14784.3</v>
      </c>
      <c r="H55" s="117">
        <f t="shared" si="1"/>
        <v>0.59460000000000002</v>
      </c>
    </row>
    <row r="56" spans="2:8" s="121" customFormat="1" x14ac:dyDescent="0.25">
      <c r="B56" s="91" t="s">
        <v>470</v>
      </c>
      <c r="C56" s="87" t="s">
        <v>474</v>
      </c>
      <c r="D56" s="90" t="s">
        <v>468</v>
      </c>
      <c r="E56" s="90" t="s">
        <v>422</v>
      </c>
      <c r="F56" s="126">
        <v>24313.9</v>
      </c>
      <c r="G56" s="126">
        <v>14686.8</v>
      </c>
      <c r="H56" s="127">
        <f t="shared" si="1"/>
        <v>0.60399999999999998</v>
      </c>
    </row>
    <row r="57" spans="2:8" s="121" customFormat="1" x14ac:dyDescent="0.25">
      <c r="B57" s="98" t="s">
        <v>472</v>
      </c>
      <c r="C57" s="87" t="s">
        <v>474</v>
      </c>
      <c r="D57" s="90" t="s">
        <v>468</v>
      </c>
      <c r="E57" s="90" t="s">
        <v>430</v>
      </c>
      <c r="F57" s="126">
        <v>550.4</v>
      </c>
      <c r="G57" s="126">
        <v>97.5</v>
      </c>
      <c r="H57" s="127">
        <f t="shared" si="1"/>
        <v>0.17710000000000001</v>
      </c>
    </row>
    <row r="58" spans="2:8" x14ac:dyDescent="0.25">
      <c r="B58" s="89" t="s">
        <v>475</v>
      </c>
      <c r="C58" s="87" t="s">
        <v>474</v>
      </c>
      <c r="D58" s="90" t="s">
        <v>461</v>
      </c>
      <c r="E58" s="90"/>
      <c r="F58" s="88">
        <v>65620</v>
      </c>
      <c r="G58" s="88">
        <f>G59+G60+G61</f>
        <v>24997.199999999997</v>
      </c>
      <c r="H58" s="117">
        <f t="shared" si="1"/>
        <v>0.38090000000000002</v>
      </c>
    </row>
    <row r="59" spans="2:8" s="121" customFormat="1" x14ac:dyDescent="0.25">
      <c r="B59" s="98" t="s">
        <v>476</v>
      </c>
      <c r="C59" s="87" t="s">
        <v>474</v>
      </c>
      <c r="D59" s="90" t="s">
        <v>461</v>
      </c>
      <c r="E59" s="90" t="s">
        <v>420</v>
      </c>
      <c r="F59" s="126">
        <v>32613.299999999996</v>
      </c>
      <c r="G59" s="126">
        <v>11799.8</v>
      </c>
      <c r="H59" s="127">
        <f t="shared" si="1"/>
        <v>0.36180000000000001</v>
      </c>
    </row>
    <row r="60" spans="2:8" s="121" customFormat="1" x14ac:dyDescent="0.25">
      <c r="B60" s="98" t="s">
        <v>477</v>
      </c>
      <c r="C60" s="87" t="s">
        <v>474</v>
      </c>
      <c r="D60" s="90" t="s">
        <v>461</v>
      </c>
      <c r="E60" s="90" t="s">
        <v>422</v>
      </c>
      <c r="F60" s="126">
        <v>7239.7</v>
      </c>
      <c r="G60" s="126">
        <v>3215.4</v>
      </c>
      <c r="H60" s="127">
        <f t="shared" si="1"/>
        <v>0.44409999999999999</v>
      </c>
    </row>
    <row r="61" spans="2:8" s="121" customFormat="1" x14ac:dyDescent="0.25">
      <c r="B61" s="98" t="s">
        <v>478</v>
      </c>
      <c r="C61" s="87" t="s">
        <v>474</v>
      </c>
      <c r="D61" s="90" t="s">
        <v>461</v>
      </c>
      <c r="E61" s="90" t="s">
        <v>424</v>
      </c>
      <c r="F61" s="126">
        <v>25767</v>
      </c>
      <c r="G61" s="126">
        <v>9982</v>
      </c>
      <c r="H61" s="127">
        <f t="shared" si="1"/>
        <v>0.38740000000000002</v>
      </c>
    </row>
    <row r="62" spans="2:8" ht="75" x14ac:dyDescent="0.25">
      <c r="B62" s="225" t="s">
        <v>479</v>
      </c>
      <c r="C62" s="99" t="s">
        <v>480</v>
      </c>
      <c r="D62" s="99"/>
      <c r="E62" s="99"/>
      <c r="F62" s="100">
        <v>112621.20000000001</v>
      </c>
      <c r="G62" s="100">
        <f>G63+G67</f>
        <v>49074.9</v>
      </c>
      <c r="H62" s="119">
        <f t="shared" si="1"/>
        <v>0.43580000000000002</v>
      </c>
    </row>
    <row r="63" spans="2:8" x14ac:dyDescent="0.25">
      <c r="B63" s="101" t="s">
        <v>467</v>
      </c>
      <c r="C63" s="99" t="s">
        <v>480</v>
      </c>
      <c r="D63" s="102" t="s">
        <v>468</v>
      </c>
      <c r="E63" s="102"/>
      <c r="F63" s="100">
        <v>36780.700000000004</v>
      </c>
      <c r="G63" s="100">
        <f>G64+G65+G66</f>
        <v>15138</v>
      </c>
      <c r="H63" s="119">
        <f t="shared" si="1"/>
        <v>0.41160000000000002</v>
      </c>
    </row>
    <row r="64" spans="2:8" s="121" customFormat="1" x14ac:dyDescent="0.25">
      <c r="B64" s="103" t="s">
        <v>470</v>
      </c>
      <c r="C64" s="99" t="s">
        <v>480</v>
      </c>
      <c r="D64" s="102" t="s">
        <v>468</v>
      </c>
      <c r="E64" s="102" t="s">
        <v>422</v>
      </c>
      <c r="F64" s="130">
        <v>34813.500000000007</v>
      </c>
      <c r="G64" s="130">
        <v>14132</v>
      </c>
      <c r="H64" s="131">
        <f t="shared" si="1"/>
        <v>0.40589999999999998</v>
      </c>
    </row>
    <row r="65" spans="2:8" s="121" customFormat="1" x14ac:dyDescent="0.25">
      <c r="B65" s="103" t="s">
        <v>471</v>
      </c>
      <c r="C65" s="99" t="s">
        <v>480</v>
      </c>
      <c r="D65" s="102" t="s">
        <v>468</v>
      </c>
      <c r="E65" s="102" t="s">
        <v>468</v>
      </c>
      <c r="F65" s="130">
        <v>1004.0999999999999</v>
      </c>
      <c r="G65" s="130">
        <v>140.6</v>
      </c>
      <c r="H65" s="131">
        <f t="shared" si="1"/>
        <v>0.14000000000000001</v>
      </c>
    </row>
    <row r="66" spans="2:8" s="121" customFormat="1" x14ac:dyDescent="0.25">
      <c r="B66" s="103" t="s">
        <v>472</v>
      </c>
      <c r="C66" s="99" t="s">
        <v>480</v>
      </c>
      <c r="D66" s="102" t="s">
        <v>468</v>
      </c>
      <c r="E66" s="102" t="s">
        <v>430</v>
      </c>
      <c r="F66" s="130">
        <v>963.1</v>
      </c>
      <c r="G66" s="130">
        <v>865.4</v>
      </c>
      <c r="H66" s="131">
        <f t="shared" si="1"/>
        <v>0.89859999999999995</v>
      </c>
    </row>
    <row r="67" spans="2:8" x14ac:dyDescent="0.25">
      <c r="B67" s="101" t="s">
        <v>481</v>
      </c>
      <c r="C67" s="99" t="s">
        <v>480</v>
      </c>
      <c r="D67" s="102" t="s">
        <v>452</v>
      </c>
      <c r="E67" s="102"/>
      <c r="F67" s="100">
        <v>75840.5</v>
      </c>
      <c r="G67" s="100">
        <f>G68+G69</f>
        <v>33936.9</v>
      </c>
      <c r="H67" s="119">
        <f t="shared" si="1"/>
        <v>0.44750000000000001</v>
      </c>
    </row>
    <row r="68" spans="2:8" s="121" customFormat="1" x14ac:dyDescent="0.25">
      <c r="B68" s="103" t="s">
        <v>482</v>
      </c>
      <c r="C68" s="99" t="s">
        <v>480</v>
      </c>
      <c r="D68" s="102" t="s">
        <v>452</v>
      </c>
      <c r="E68" s="102" t="s">
        <v>420</v>
      </c>
      <c r="F68" s="130">
        <v>57673.4</v>
      </c>
      <c r="G68" s="130">
        <v>24087</v>
      </c>
      <c r="H68" s="131">
        <f t="shared" si="1"/>
        <v>0.41760000000000003</v>
      </c>
    </row>
    <row r="69" spans="2:8" s="121" customFormat="1" x14ac:dyDescent="0.25">
      <c r="B69" s="103" t="s">
        <v>483</v>
      </c>
      <c r="C69" s="99" t="s">
        <v>480</v>
      </c>
      <c r="D69" s="102" t="s">
        <v>452</v>
      </c>
      <c r="E69" s="102" t="s">
        <v>436</v>
      </c>
      <c r="F69" s="130">
        <v>18167.099999999999</v>
      </c>
      <c r="G69" s="130">
        <v>9849.9</v>
      </c>
      <c r="H69" s="131">
        <f t="shared" si="1"/>
        <v>0.54220000000000002</v>
      </c>
    </row>
    <row r="70" spans="2:8" ht="30" x14ac:dyDescent="0.25">
      <c r="B70" s="104" t="s">
        <v>484</v>
      </c>
      <c r="C70" s="105" t="s">
        <v>485</v>
      </c>
      <c r="D70" s="105"/>
      <c r="E70" s="105"/>
      <c r="F70" s="106">
        <v>14663.9</v>
      </c>
      <c r="G70" s="106">
        <f>G71</f>
        <v>5992.6</v>
      </c>
      <c r="H70" s="120">
        <f t="shared" si="1"/>
        <v>0.40870000000000001</v>
      </c>
    </row>
    <row r="71" spans="2:8" x14ac:dyDescent="0.25">
      <c r="B71" s="107" t="s">
        <v>419</v>
      </c>
      <c r="C71" s="105" t="s">
        <v>485</v>
      </c>
      <c r="D71" s="108" t="s">
        <v>420</v>
      </c>
      <c r="E71" s="108"/>
      <c r="F71" s="106">
        <v>14663.9</v>
      </c>
      <c r="G71" s="106">
        <f>G72+G74+G73</f>
        <v>5992.6</v>
      </c>
      <c r="H71" s="120">
        <f t="shared" si="1"/>
        <v>0.40870000000000001</v>
      </c>
    </row>
    <row r="72" spans="2:8" s="121" customFormat="1" ht="38.25" x14ac:dyDescent="0.25">
      <c r="B72" s="109" t="s">
        <v>486</v>
      </c>
      <c r="C72" s="105" t="s">
        <v>485</v>
      </c>
      <c r="D72" s="108" t="s">
        <v>420</v>
      </c>
      <c r="E72" s="108" t="s">
        <v>428</v>
      </c>
      <c r="F72" s="132">
        <v>8750.4</v>
      </c>
      <c r="G72" s="132">
        <v>3432</v>
      </c>
      <c r="H72" s="133">
        <f t="shared" ref="H72:H74" si="2">ROUND(G72/F72,4)</f>
        <v>0.39219999999999999</v>
      </c>
    </row>
    <row r="73" spans="2:8" s="121" customFormat="1" ht="25.5" x14ac:dyDescent="0.25">
      <c r="B73" s="109" t="s">
        <v>449</v>
      </c>
      <c r="C73" s="105" t="s">
        <v>485</v>
      </c>
      <c r="D73" s="108" t="s">
        <v>420</v>
      </c>
      <c r="E73" s="108" t="s">
        <v>450</v>
      </c>
      <c r="F73" s="132">
        <v>5893.5</v>
      </c>
      <c r="G73" s="132">
        <v>2560.6</v>
      </c>
      <c r="H73" s="133">
        <f t="shared" si="2"/>
        <v>0.4345</v>
      </c>
    </row>
    <row r="74" spans="2:8" s="121" customFormat="1" x14ac:dyDescent="0.25">
      <c r="B74" s="110" t="s">
        <v>425</v>
      </c>
      <c r="C74" s="105" t="s">
        <v>485</v>
      </c>
      <c r="D74" s="108" t="s">
        <v>420</v>
      </c>
      <c r="E74" s="108" t="s">
        <v>426</v>
      </c>
      <c r="F74" s="134">
        <v>20</v>
      </c>
      <c r="G74" s="134">
        <v>0</v>
      </c>
      <c r="H74" s="135">
        <f t="shared" si="2"/>
        <v>0</v>
      </c>
    </row>
    <row r="77" spans="2:8" x14ac:dyDescent="0.25">
      <c r="B77" s="112" t="s">
        <v>487</v>
      </c>
    </row>
    <row r="78" spans="2:8" s="111" customFormat="1" ht="14.45" customHeight="1" x14ac:dyDescent="0.25">
      <c r="B78" s="112" t="s">
        <v>488</v>
      </c>
    </row>
    <row r="79" spans="2:8" s="111" customFormat="1" ht="15.75" x14ac:dyDescent="0.25"/>
    <row r="80" spans="2:8" s="111" customFormat="1" ht="15.75" x14ac:dyDescent="0.25"/>
  </sheetData>
  <autoFilter ref="A7:H74"/>
  <mergeCells count="9">
    <mergeCell ref="B1:H1"/>
    <mergeCell ref="B2:H2"/>
    <mergeCell ref="B4:B6"/>
    <mergeCell ref="C4:C6"/>
    <mergeCell ref="D4:D6"/>
    <mergeCell ref="E4:E6"/>
    <mergeCell ref="F4:F6"/>
    <mergeCell ref="G4:G6"/>
    <mergeCell ref="H4:H6"/>
  </mergeCells>
  <pageMargins left="0.43307086614173229" right="0.23622047244094491" top="0.31496062992125984" bottom="0.27559055118110237" header="0.31496062992125984" footer="0.31496062992125984"/>
  <pageSetup paperSize="9" scale="79" fitToHeight="7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19" customWidth="1"/>
    <col min="2" max="2" width="17.140625" customWidth="1"/>
    <col min="3" max="3" width="20.5703125" customWidth="1"/>
    <col min="4" max="4" width="68.85546875" customWidth="1"/>
  </cols>
  <sheetData>
    <row r="1" spans="1:5" ht="18.75" x14ac:dyDescent="0.3">
      <c r="A1" s="258"/>
      <c r="B1" s="259"/>
      <c r="C1" s="258"/>
    </row>
    <row r="2" spans="1:5" ht="18.75" x14ac:dyDescent="0.3">
      <c r="A2" s="258"/>
      <c r="B2" s="259"/>
      <c r="C2" s="258"/>
      <c r="D2" s="259"/>
    </row>
    <row r="3" spans="1:5" ht="18.75" x14ac:dyDescent="0.3">
      <c r="A3" s="260" t="s">
        <v>191</v>
      </c>
      <c r="B3" s="258"/>
      <c r="C3" s="260"/>
      <c r="D3" s="260"/>
    </row>
    <row r="4" spans="1:5" ht="18.75" x14ac:dyDescent="0.3">
      <c r="A4" s="261" t="s">
        <v>192</v>
      </c>
      <c r="B4" s="261"/>
      <c r="C4" s="261"/>
      <c r="D4" s="261"/>
    </row>
    <row r="5" spans="1:5" ht="18.75" x14ac:dyDescent="0.3">
      <c r="A5" s="261" t="s">
        <v>193</v>
      </c>
      <c r="B5" s="261"/>
      <c r="C5" s="261"/>
      <c r="D5" s="261"/>
    </row>
    <row r="6" spans="1:5" ht="18.75" x14ac:dyDescent="0.3">
      <c r="A6" s="261" t="s">
        <v>690</v>
      </c>
      <c r="B6" s="261"/>
      <c r="C6" s="261"/>
      <c r="D6" s="261"/>
      <c r="E6" s="226"/>
    </row>
    <row r="7" spans="1:5" ht="18.75" x14ac:dyDescent="0.3">
      <c r="A7" s="9"/>
      <c r="C7" s="10"/>
      <c r="D7" s="23"/>
    </row>
    <row r="8" spans="1:5" ht="18.75" x14ac:dyDescent="0.25">
      <c r="A8" s="11" t="s">
        <v>194</v>
      </c>
      <c r="B8" s="11" t="s">
        <v>195</v>
      </c>
      <c r="C8" s="257" t="s">
        <v>196</v>
      </c>
      <c r="D8" s="257" t="s">
        <v>197</v>
      </c>
    </row>
    <row r="9" spans="1:5" ht="18.75" x14ac:dyDescent="0.25">
      <c r="A9" s="12" t="s">
        <v>198</v>
      </c>
      <c r="B9" s="12" t="s">
        <v>199</v>
      </c>
      <c r="C9" s="257"/>
      <c r="D9" s="257"/>
    </row>
    <row r="10" spans="1:5" ht="94.5" x14ac:dyDescent="0.25">
      <c r="A10" s="153" t="s">
        <v>402</v>
      </c>
      <c r="B10" s="13">
        <v>192000</v>
      </c>
      <c r="C10" s="14" t="s">
        <v>200</v>
      </c>
      <c r="D10" s="15" t="s">
        <v>403</v>
      </c>
    </row>
    <row r="11" spans="1:5" ht="34.5" x14ac:dyDescent="0.3">
      <c r="A11" s="16" t="s">
        <v>404</v>
      </c>
      <c r="B11" s="17">
        <v>192000</v>
      </c>
      <c r="C11" s="18"/>
      <c r="D11" s="231"/>
    </row>
    <row r="12" spans="1:5" ht="94.5" x14ac:dyDescent="0.25">
      <c r="A12" s="153" t="s">
        <v>691</v>
      </c>
      <c r="B12" s="13">
        <v>2000000</v>
      </c>
      <c r="C12" s="14" t="s">
        <v>200</v>
      </c>
      <c r="D12" s="15" t="s">
        <v>692</v>
      </c>
    </row>
    <row r="13" spans="1:5" ht="94.5" x14ac:dyDescent="0.25">
      <c r="A13" s="153" t="s">
        <v>693</v>
      </c>
      <c r="B13" s="13">
        <v>1450000</v>
      </c>
      <c r="C13" s="14" t="s">
        <v>200</v>
      </c>
      <c r="D13" s="15" t="s">
        <v>694</v>
      </c>
    </row>
    <row r="14" spans="1:5" ht="34.5" x14ac:dyDescent="0.3">
      <c r="A14" s="16" t="s">
        <v>695</v>
      </c>
      <c r="B14" s="17">
        <v>3450000</v>
      </c>
      <c r="C14" s="18"/>
      <c r="D14" s="231"/>
    </row>
    <row r="15" spans="1:5" ht="34.5" x14ac:dyDescent="0.3">
      <c r="A15" s="16" t="s">
        <v>696</v>
      </c>
      <c r="B15" s="17">
        <v>3642000</v>
      </c>
      <c r="C15" s="18"/>
      <c r="D15" s="19"/>
    </row>
    <row r="16" spans="1:5" s="236" customFormat="1" ht="18.75" x14ac:dyDescent="0.3">
      <c r="A16" s="232"/>
      <c r="B16" s="233"/>
      <c r="C16" s="234"/>
      <c r="D16" s="235"/>
    </row>
    <row r="17" spans="1:4" x14ac:dyDescent="0.25">
      <c r="A17" s="22" t="s">
        <v>201</v>
      </c>
      <c r="C17" s="10"/>
      <c r="D17" s="23"/>
    </row>
    <row r="18" spans="1:4" x14ac:dyDescent="0.25">
      <c r="A18" s="22" t="s">
        <v>202</v>
      </c>
      <c r="C18" s="10"/>
      <c r="D18" s="23"/>
    </row>
    <row r="19" spans="1:4" ht="18.75" x14ac:dyDescent="0.3">
      <c r="A19" s="227"/>
      <c r="B19" s="228"/>
      <c r="C19" s="229"/>
      <c r="D19" s="230"/>
    </row>
    <row r="20" spans="1:4" ht="18.75" x14ac:dyDescent="0.3">
      <c r="A20" s="227"/>
      <c r="B20" s="228"/>
      <c r="C20" s="229"/>
      <c r="D20" s="230"/>
    </row>
    <row r="21" spans="1:4" ht="18.75" x14ac:dyDescent="0.3">
      <c r="A21" s="227"/>
      <c r="B21" s="228"/>
      <c r="C21" s="229"/>
      <c r="D21" s="230"/>
    </row>
    <row r="22" spans="1:4" ht="18.75" x14ac:dyDescent="0.3">
      <c r="A22" s="227"/>
      <c r="B22" s="228"/>
      <c r="C22" s="229"/>
      <c r="D22" s="230"/>
    </row>
    <row r="23" spans="1:4" ht="18.75" x14ac:dyDescent="0.3">
      <c r="A23" s="227"/>
      <c r="B23" s="228"/>
      <c r="C23" s="229"/>
      <c r="D23" s="230"/>
    </row>
    <row r="24" spans="1:4" ht="18.75" x14ac:dyDescent="0.3">
      <c r="A24" s="227"/>
      <c r="B24" s="228"/>
      <c r="C24" s="229"/>
      <c r="D24" s="230"/>
    </row>
    <row r="25" spans="1:4" ht="18.75" x14ac:dyDescent="0.3">
      <c r="A25" s="227"/>
      <c r="B25" s="228"/>
      <c r="C25" s="229"/>
      <c r="D25" s="230"/>
    </row>
    <row r="26" spans="1:4" ht="18.75" x14ac:dyDescent="0.3">
      <c r="A26" s="227"/>
      <c r="B26" s="228"/>
      <c r="C26" s="229"/>
      <c r="D26" s="230"/>
    </row>
    <row r="27" spans="1:4" ht="18.75" x14ac:dyDescent="0.3">
      <c r="A27" s="227"/>
      <c r="B27" s="228"/>
      <c r="C27" s="229"/>
      <c r="D27" s="230"/>
    </row>
    <row r="28" spans="1:4" ht="18.75" x14ac:dyDescent="0.3">
      <c r="A28" s="227"/>
      <c r="B28" s="228"/>
      <c r="C28" s="229"/>
      <c r="D28" s="230"/>
    </row>
    <row r="29" spans="1:4" ht="18.75" x14ac:dyDescent="0.25">
      <c r="A29" s="20"/>
      <c r="B29" s="21"/>
      <c r="C29" s="20"/>
      <c r="D29" s="20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3"/>
  <sheetViews>
    <sheetView workbookViewId="0">
      <selection sqref="A1:I1"/>
    </sheetView>
  </sheetViews>
  <sheetFormatPr defaultRowHeight="15" x14ac:dyDescent="0.25"/>
  <cols>
    <col min="1" max="1" width="88.85546875" style="236" customWidth="1"/>
    <col min="2" max="2" width="3.28515625" style="236" bestFit="1" customWidth="1"/>
    <col min="3" max="3" width="4" style="236" bestFit="1" customWidth="1"/>
    <col min="4" max="4" width="8" style="236" bestFit="1" customWidth="1"/>
    <col min="5" max="5" width="4.5703125" style="236" bestFit="1" customWidth="1"/>
    <col min="6" max="6" width="6.7109375" style="236" bestFit="1" customWidth="1"/>
    <col min="7" max="8" width="15.7109375" style="236" bestFit="1" customWidth="1"/>
    <col min="9" max="9" width="12" style="236" bestFit="1" customWidth="1"/>
    <col min="10" max="16384" width="9.140625" style="236"/>
  </cols>
  <sheetData>
    <row r="1" spans="1:9" ht="19.5" x14ac:dyDescent="0.35">
      <c r="A1" s="262" t="s">
        <v>540</v>
      </c>
      <c r="B1" s="262"/>
      <c r="C1" s="262"/>
      <c r="D1" s="262"/>
      <c r="E1" s="262"/>
      <c r="F1" s="262"/>
      <c r="G1" s="262"/>
      <c r="H1" s="264"/>
      <c r="I1" s="264"/>
    </row>
    <row r="2" spans="1:9" ht="19.5" x14ac:dyDescent="0.35">
      <c r="A2" s="262" t="s">
        <v>539</v>
      </c>
      <c r="B2" s="262"/>
      <c r="C2" s="262"/>
      <c r="D2" s="262"/>
      <c r="E2" s="262"/>
      <c r="F2" s="262"/>
      <c r="G2" s="262"/>
      <c r="H2" s="264"/>
      <c r="I2" s="264"/>
    </row>
    <row r="3" spans="1:9" ht="19.5" x14ac:dyDescent="0.35">
      <c r="A3" s="262" t="s">
        <v>538</v>
      </c>
      <c r="B3" s="262"/>
      <c r="C3" s="262"/>
      <c r="D3" s="262"/>
      <c r="E3" s="262"/>
      <c r="F3" s="262"/>
      <c r="G3" s="262"/>
      <c r="H3" s="264"/>
      <c r="I3" s="264"/>
    </row>
    <row r="4" spans="1:9" ht="15.75" thickBot="1" x14ac:dyDescent="0.3"/>
    <row r="5" spans="1:9" ht="57.75" thickBot="1" x14ac:dyDescent="0.3">
      <c r="A5" s="145" t="s">
        <v>405</v>
      </c>
      <c r="B5" s="144" t="s">
        <v>407</v>
      </c>
      <c r="C5" s="144" t="s">
        <v>408</v>
      </c>
      <c r="D5" s="144" t="s">
        <v>409</v>
      </c>
      <c r="E5" s="144" t="s">
        <v>410</v>
      </c>
      <c r="F5" s="144" t="s">
        <v>537</v>
      </c>
      <c r="G5" s="143" t="s">
        <v>536</v>
      </c>
      <c r="H5" s="142" t="s">
        <v>627</v>
      </c>
      <c r="I5" s="142" t="s">
        <v>535</v>
      </c>
    </row>
    <row r="6" spans="1:9" x14ac:dyDescent="0.25">
      <c r="A6" s="141">
        <v>1</v>
      </c>
      <c r="B6" s="140" t="s">
        <v>411</v>
      </c>
      <c r="C6" s="140" t="s">
        <v>412</v>
      </c>
      <c r="D6" s="140" t="s">
        <v>413</v>
      </c>
      <c r="E6" s="140" t="s">
        <v>414</v>
      </c>
      <c r="F6" s="140" t="s">
        <v>415</v>
      </c>
      <c r="G6" s="140" t="s">
        <v>534</v>
      </c>
      <c r="H6" s="265">
        <v>8</v>
      </c>
      <c r="I6" s="265">
        <v>9</v>
      </c>
    </row>
    <row r="7" spans="1:9" ht="18" x14ac:dyDescent="0.25">
      <c r="A7" s="266" t="s">
        <v>533</v>
      </c>
      <c r="B7" s="267"/>
      <c r="C7" s="267"/>
      <c r="D7" s="267"/>
      <c r="E7" s="267"/>
      <c r="F7" s="268"/>
      <c r="G7" s="269">
        <v>46451.1</v>
      </c>
      <c r="H7" s="269">
        <v>14276.8</v>
      </c>
      <c r="I7" s="270">
        <v>0.307</v>
      </c>
    </row>
    <row r="8" spans="1:9" ht="30" x14ac:dyDescent="0.25">
      <c r="A8" s="271" t="s">
        <v>532</v>
      </c>
      <c r="B8" s="272"/>
      <c r="C8" s="272"/>
      <c r="D8" s="273">
        <v>7950010</v>
      </c>
      <c r="E8" s="272"/>
      <c r="F8" s="274"/>
      <c r="G8" s="275">
        <v>3086.1</v>
      </c>
      <c r="H8" s="275">
        <v>0</v>
      </c>
      <c r="I8" s="276">
        <v>0</v>
      </c>
    </row>
    <row r="9" spans="1:9" x14ac:dyDescent="0.25">
      <c r="A9" s="277" t="s">
        <v>467</v>
      </c>
      <c r="B9" s="278" t="s">
        <v>468</v>
      </c>
      <c r="C9" s="272"/>
      <c r="D9" s="272"/>
      <c r="E9" s="272"/>
      <c r="F9" s="274"/>
      <c r="G9" s="279">
        <v>3086.1</v>
      </c>
      <c r="H9" s="279">
        <v>0</v>
      </c>
      <c r="I9" s="276">
        <v>0</v>
      </c>
    </row>
    <row r="10" spans="1:9" x14ac:dyDescent="0.25">
      <c r="A10" s="280" t="s">
        <v>472</v>
      </c>
      <c r="B10" s="281" t="s">
        <v>468</v>
      </c>
      <c r="C10" s="281" t="s">
        <v>430</v>
      </c>
      <c r="D10" s="281"/>
      <c r="E10" s="281"/>
      <c r="F10" s="282"/>
      <c r="G10" s="279">
        <v>3086.1</v>
      </c>
      <c r="H10" s="279">
        <v>0</v>
      </c>
      <c r="I10" s="276">
        <v>0</v>
      </c>
    </row>
    <row r="11" spans="1:9" x14ac:dyDescent="0.25">
      <c r="A11" s="283" t="s">
        <v>505</v>
      </c>
      <c r="B11" s="281" t="s">
        <v>468</v>
      </c>
      <c r="C11" s="281" t="s">
        <v>430</v>
      </c>
      <c r="D11" s="281" t="s">
        <v>531</v>
      </c>
      <c r="E11" s="281" t="s">
        <v>447</v>
      </c>
      <c r="F11" s="282"/>
      <c r="G11" s="284">
        <v>3086.1</v>
      </c>
      <c r="H11" s="284">
        <v>0</v>
      </c>
      <c r="I11" s="276">
        <v>0</v>
      </c>
    </row>
    <row r="12" spans="1:9" x14ac:dyDescent="0.25">
      <c r="A12" s="285" t="s">
        <v>498</v>
      </c>
      <c r="B12" s="286" t="s">
        <v>468</v>
      </c>
      <c r="C12" s="286" t="s">
        <v>430</v>
      </c>
      <c r="D12" s="286" t="s">
        <v>531</v>
      </c>
      <c r="E12" s="286" t="s">
        <v>628</v>
      </c>
      <c r="F12" s="287"/>
      <c r="G12" s="288">
        <v>3086.1</v>
      </c>
      <c r="H12" s="288">
        <v>0</v>
      </c>
      <c r="I12" s="276">
        <v>0</v>
      </c>
    </row>
    <row r="13" spans="1:9" ht="25.5" x14ac:dyDescent="0.25">
      <c r="A13" s="285" t="s">
        <v>465</v>
      </c>
      <c r="B13" s="286" t="s">
        <v>468</v>
      </c>
      <c r="C13" s="286" t="s">
        <v>430</v>
      </c>
      <c r="D13" s="286" t="s">
        <v>531</v>
      </c>
      <c r="E13" s="286" t="s">
        <v>628</v>
      </c>
      <c r="F13" s="287" t="s">
        <v>466</v>
      </c>
      <c r="G13" s="288">
        <v>3086.1</v>
      </c>
      <c r="H13" s="289"/>
      <c r="I13" s="276">
        <v>0</v>
      </c>
    </row>
    <row r="14" spans="1:9" ht="30" x14ac:dyDescent="0.25">
      <c r="A14" s="290" t="s">
        <v>530</v>
      </c>
      <c r="B14" s="272"/>
      <c r="C14" s="272"/>
      <c r="D14" s="273">
        <v>7950020</v>
      </c>
      <c r="E14" s="272"/>
      <c r="F14" s="274"/>
      <c r="G14" s="275">
        <v>9435</v>
      </c>
      <c r="H14" s="275">
        <v>7282.4</v>
      </c>
      <c r="I14" s="276">
        <v>0.77200000000000002</v>
      </c>
    </row>
    <row r="15" spans="1:9" x14ac:dyDescent="0.25">
      <c r="A15" s="277" t="s">
        <v>467</v>
      </c>
      <c r="B15" s="278"/>
      <c r="C15" s="272"/>
      <c r="D15" s="272"/>
      <c r="E15" s="272"/>
      <c r="F15" s="274"/>
      <c r="G15" s="279">
        <v>9435</v>
      </c>
      <c r="H15" s="279">
        <v>7282.4</v>
      </c>
      <c r="I15" s="276">
        <v>0.77200000000000002</v>
      </c>
    </row>
    <row r="16" spans="1:9" x14ac:dyDescent="0.25">
      <c r="A16" s="280" t="s">
        <v>529</v>
      </c>
      <c r="B16" s="278"/>
      <c r="C16" s="278"/>
      <c r="D16" s="278"/>
      <c r="E16" s="278"/>
      <c r="F16" s="282"/>
      <c r="G16" s="279">
        <v>9435</v>
      </c>
      <c r="H16" s="279">
        <v>7282.4</v>
      </c>
      <c r="I16" s="276">
        <v>0.77200000000000002</v>
      </c>
    </row>
    <row r="17" spans="1:9" x14ac:dyDescent="0.25">
      <c r="A17" s="280" t="s">
        <v>498</v>
      </c>
      <c r="B17" s="278" t="s">
        <v>468</v>
      </c>
      <c r="C17" s="278" t="s">
        <v>430</v>
      </c>
      <c r="D17" s="291">
        <v>7950020</v>
      </c>
      <c r="E17" s="291" t="s">
        <v>628</v>
      </c>
      <c r="F17" s="287"/>
      <c r="G17" s="279">
        <v>320</v>
      </c>
      <c r="H17" s="279">
        <v>656.5</v>
      </c>
      <c r="I17" s="276">
        <v>2.052</v>
      </c>
    </row>
    <row r="18" spans="1:9" ht="38.25" x14ac:dyDescent="0.25">
      <c r="A18" s="285" t="s">
        <v>479</v>
      </c>
      <c r="B18" s="278" t="s">
        <v>468</v>
      </c>
      <c r="C18" s="278" t="s">
        <v>430</v>
      </c>
      <c r="D18" s="291">
        <v>7950020</v>
      </c>
      <c r="E18" s="291" t="s">
        <v>628</v>
      </c>
      <c r="F18" s="287" t="s">
        <v>480</v>
      </c>
      <c r="G18" s="279">
        <v>320</v>
      </c>
      <c r="H18" s="279">
        <v>656.5</v>
      </c>
      <c r="I18" s="276">
        <v>2.052</v>
      </c>
    </row>
    <row r="19" spans="1:9" x14ac:dyDescent="0.25">
      <c r="A19" s="283" t="s">
        <v>502</v>
      </c>
      <c r="B19" s="278" t="s">
        <v>452</v>
      </c>
      <c r="C19" s="278" t="s">
        <v>436</v>
      </c>
      <c r="D19" s="278">
        <v>7950020</v>
      </c>
      <c r="E19" s="278" t="s">
        <v>447</v>
      </c>
      <c r="F19" s="282"/>
      <c r="G19" s="284">
        <v>9035</v>
      </c>
      <c r="H19" s="284">
        <v>6545.9</v>
      </c>
      <c r="I19" s="276">
        <v>0.72499999999999998</v>
      </c>
    </row>
    <row r="20" spans="1:9" ht="38.25" x14ac:dyDescent="0.25">
      <c r="A20" s="285" t="s">
        <v>501</v>
      </c>
      <c r="B20" s="291" t="s">
        <v>452</v>
      </c>
      <c r="C20" s="291" t="s">
        <v>436</v>
      </c>
      <c r="D20" s="291">
        <v>7950020</v>
      </c>
      <c r="E20" s="291" t="s">
        <v>447</v>
      </c>
      <c r="F20" s="287" t="s">
        <v>480</v>
      </c>
      <c r="G20" s="288">
        <v>9035</v>
      </c>
      <c r="H20" s="289">
        <v>6545.9</v>
      </c>
      <c r="I20" s="276">
        <v>0.72499999999999998</v>
      </c>
    </row>
    <row r="21" spans="1:9" x14ac:dyDescent="0.25">
      <c r="A21" s="283" t="s">
        <v>503</v>
      </c>
      <c r="B21" s="278" t="s">
        <v>452</v>
      </c>
      <c r="C21" s="278" t="s">
        <v>436</v>
      </c>
      <c r="D21" s="278">
        <v>7950020</v>
      </c>
      <c r="E21" s="278" t="s">
        <v>628</v>
      </c>
      <c r="F21" s="282"/>
      <c r="G21" s="288">
        <v>80</v>
      </c>
      <c r="H21" s="288">
        <v>80</v>
      </c>
      <c r="I21" s="276">
        <v>1</v>
      </c>
    </row>
    <row r="22" spans="1:9" ht="38.25" x14ac:dyDescent="0.25">
      <c r="A22" s="285" t="s">
        <v>479</v>
      </c>
      <c r="B22" s="291" t="s">
        <v>452</v>
      </c>
      <c r="C22" s="291" t="s">
        <v>436</v>
      </c>
      <c r="D22" s="291">
        <v>7950020</v>
      </c>
      <c r="E22" s="291" t="s">
        <v>628</v>
      </c>
      <c r="F22" s="287" t="s">
        <v>480</v>
      </c>
      <c r="G22" s="288">
        <v>80</v>
      </c>
      <c r="H22" s="289">
        <v>80</v>
      </c>
      <c r="I22" s="276">
        <v>1</v>
      </c>
    </row>
    <row r="23" spans="1:9" ht="75" x14ac:dyDescent="0.25">
      <c r="A23" s="290" t="s">
        <v>528</v>
      </c>
      <c r="B23" s="272"/>
      <c r="C23" s="272"/>
      <c r="D23" s="273">
        <v>7950030</v>
      </c>
      <c r="E23" s="272"/>
      <c r="F23" s="274"/>
      <c r="G23" s="275">
        <v>615.70000000000005</v>
      </c>
      <c r="H23" s="275">
        <v>131.5</v>
      </c>
      <c r="I23" s="276">
        <v>0.214</v>
      </c>
    </row>
    <row r="24" spans="1:9" x14ac:dyDescent="0.25">
      <c r="A24" s="277" t="s">
        <v>419</v>
      </c>
      <c r="B24" s="278" t="s">
        <v>420</v>
      </c>
      <c r="C24" s="272"/>
      <c r="D24" s="272"/>
      <c r="E24" s="272"/>
      <c r="F24" s="274"/>
      <c r="G24" s="279">
        <v>555.70000000000005</v>
      </c>
      <c r="H24" s="279">
        <v>131.5</v>
      </c>
      <c r="I24" s="276">
        <v>0.23699999999999999</v>
      </c>
    </row>
    <row r="25" spans="1:9" x14ac:dyDescent="0.25">
      <c r="A25" s="280" t="s">
        <v>425</v>
      </c>
      <c r="B25" s="281" t="s">
        <v>420</v>
      </c>
      <c r="C25" s="278" t="s">
        <v>426</v>
      </c>
      <c r="D25" s="278"/>
      <c r="E25" s="278"/>
      <c r="F25" s="282"/>
      <c r="G25" s="279">
        <v>555.70000000000005</v>
      </c>
      <c r="H25" s="279">
        <v>131.5</v>
      </c>
      <c r="I25" s="276">
        <v>0.23699999999999999</v>
      </c>
    </row>
    <row r="26" spans="1:9" x14ac:dyDescent="0.25">
      <c r="A26" s="283" t="s">
        <v>503</v>
      </c>
      <c r="B26" s="281" t="s">
        <v>420</v>
      </c>
      <c r="C26" s="278" t="s">
        <v>426</v>
      </c>
      <c r="D26" s="278">
        <v>7950030</v>
      </c>
      <c r="E26" s="278" t="s">
        <v>447</v>
      </c>
      <c r="F26" s="282"/>
      <c r="G26" s="284">
        <v>555.70000000000005</v>
      </c>
      <c r="H26" s="284">
        <v>131.5</v>
      </c>
      <c r="I26" s="276">
        <v>0.23699999999999999</v>
      </c>
    </row>
    <row r="27" spans="1:9" ht="38.25" x14ac:dyDescent="0.25">
      <c r="A27" s="285" t="s">
        <v>527</v>
      </c>
      <c r="B27" s="286" t="s">
        <v>420</v>
      </c>
      <c r="C27" s="291" t="s">
        <v>426</v>
      </c>
      <c r="D27" s="291">
        <v>7950030</v>
      </c>
      <c r="E27" s="291" t="s">
        <v>447</v>
      </c>
      <c r="F27" s="287" t="s">
        <v>459</v>
      </c>
      <c r="G27" s="288">
        <v>555.70000000000005</v>
      </c>
      <c r="H27" s="289">
        <v>131.5</v>
      </c>
      <c r="I27" s="276">
        <v>0.23699999999999999</v>
      </c>
    </row>
    <row r="28" spans="1:9" x14ac:dyDescent="0.25">
      <c r="A28" s="277" t="s">
        <v>432</v>
      </c>
      <c r="B28" s="278" t="s">
        <v>424</v>
      </c>
      <c r="C28" s="272"/>
      <c r="D28" s="272"/>
      <c r="E28" s="272"/>
      <c r="F28" s="274"/>
      <c r="G28" s="279">
        <v>60</v>
      </c>
      <c r="H28" s="279">
        <v>0</v>
      </c>
      <c r="I28" s="276">
        <v>0</v>
      </c>
    </row>
    <row r="29" spans="1:9" x14ac:dyDescent="0.25">
      <c r="A29" s="280" t="s">
        <v>433</v>
      </c>
      <c r="B29" s="278" t="s">
        <v>424</v>
      </c>
      <c r="C29" s="278" t="s">
        <v>434</v>
      </c>
      <c r="D29" s="278"/>
      <c r="E29" s="278"/>
      <c r="F29" s="282"/>
      <c r="G29" s="279">
        <v>60</v>
      </c>
      <c r="H29" s="279">
        <v>0</v>
      </c>
      <c r="I29" s="276">
        <v>0</v>
      </c>
    </row>
    <row r="30" spans="1:9" x14ac:dyDescent="0.25">
      <c r="A30" s="283" t="s">
        <v>503</v>
      </c>
      <c r="B30" s="278" t="s">
        <v>424</v>
      </c>
      <c r="C30" s="278" t="s">
        <v>434</v>
      </c>
      <c r="D30" s="278">
        <v>7950030</v>
      </c>
      <c r="E30" s="278" t="s">
        <v>447</v>
      </c>
      <c r="F30" s="282"/>
      <c r="G30" s="284">
        <v>60</v>
      </c>
      <c r="H30" s="284">
        <v>0</v>
      </c>
      <c r="I30" s="276">
        <v>0</v>
      </c>
    </row>
    <row r="31" spans="1:9" ht="38.25" x14ac:dyDescent="0.25">
      <c r="A31" s="285" t="s">
        <v>527</v>
      </c>
      <c r="B31" s="291" t="s">
        <v>424</v>
      </c>
      <c r="C31" s="291" t="s">
        <v>434</v>
      </c>
      <c r="D31" s="291">
        <v>7950030</v>
      </c>
      <c r="E31" s="291" t="s">
        <v>447</v>
      </c>
      <c r="F31" s="287" t="s">
        <v>459</v>
      </c>
      <c r="G31" s="288">
        <v>60</v>
      </c>
      <c r="H31" s="289"/>
      <c r="I31" s="276">
        <v>0</v>
      </c>
    </row>
    <row r="32" spans="1:9" ht="30" x14ac:dyDescent="0.25">
      <c r="A32" s="290" t="s">
        <v>526</v>
      </c>
      <c r="B32" s="272"/>
      <c r="C32" s="272"/>
      <c r="D32" s="273">
        <v>7950040</v>
      </c>
      <c r="E32" s="272"/>
      <c r="F32" s="274"/>
      <c r="G32" s="275">
        <v>200</v>
      </c>
      <c r="H32" s="275">
        <v>10</v>
      </c>
      <c r="I32" s="276">
        <v>0.05</v>
      </c>
    </row>
    <row r="33" spans="1:9" x14ac:dyDescent="0.25">
      <c r="A33" s="277" t="s">
        <v>475</v>
      </c>
      <c r="B33" s="278" t="s">
        <v>461</v>
      </c>
      <c r="C33" s="272"/>
      <c r="D33" s="272"/>
      <c r="E33" s="272"/>
      <c r="F33" s="274"/>
      <c r="G33" s="279">
        <v>170</v>
      </c>
      <c r="H33" s="279">
        <v>10</v>
      </c>
      <c r="I33" s="276">
        <v>5.8999999999999997E-2</v>
      </c>
    </row>
    <row r="34" spans="1:9" x14ac:dyDescent="0.25">
      <c r="A34" s="280" t="s">
        <v>478</v>
      </c>
      <c r="B34" s="278" t="s">
        <v>461</v>
      </c>
      <c r="C34" s="278" t="s">
        <v>424</v>
      </c>
      <c r="D34" s="278"/>
      <c r="E34" s="278"/>
      <c r="F34" s="282"/>
      <c r="G34" s="279">
        <v>170</v>
      </c>
      <c r="H34" s="279">
        <v>10</v>
      </c>
      <c r="I34" s="276">
        <v>5.8999999999999997E-2</v>
      </c>
    </row>
    <row r="35" spans="1:9" x14ac:dyDescent="0.25">
      <c r="A35" s="283" t="s">
        <v>503</v>
      </c>
      <c r="B35" s="278" t="s">
        <v>461</v>
      </c>
      <c r="C35" s="278" t="s">
        <v>424</v>
      </c>
      <c r="D35" s="278">
        <v>7950040</v>
      </c>
      <c r="E35" s="278" t="s">
        <v>628</v>
      </c>
      <c r="F35" s="282"/>
      <c r="G35" s="288">
        <v>170</v>
      </c>
      <c r="H35" s="288">
        <v>10</v>
      </c>
      <c r="I35" s="276">
        <v>5.8999999999999997E-2</v>
      </c>
    </row>
    <row r="36" spans="1:9" ht="25.5" x14ac:dyDescent="0.25">
      <c r="A36" s="285" t="s">
        <v>473</v>
      </c>
      <c r="B36" s="291" t="s">
        <v>461</v>
      </c>
      <c r="C36" s="291" t="s">
        <v>424</v>
      </c>
      <c r="D36" s="291">
        <v>7950040</v>
      </c>
      <c r="E36" s="291" t="s">
        <v>628</v>
      </c>
      <c r="F36" s="287" t="s">
        <v>474</v>
      </c>
      <c r="G36" s="288">
        <v>170</v>
      </c>
      <c r="H36" s="289">
        <v>10</v>
      </c>
      <c r="I36" s="276">
        <v>5.8999999999999997E-2</v>
      </c>
    </row>
    <row r="37" spans="1:9" x14ac:dyDescent="0.25">
      <c r="A37" s="277" t="s">
        <v>442</v>
      </c>
      <c r="B37" s="278" t="s">
        <v>434</v>
      </c>
      <c r="C37" s="272"/>
      <c r="D37" s="272"/>
      <c r="E37" s="272"/>
      <c r="F37" s="274"/>
      <c r="G37" s="279">
        <v>30</v>
      </c>
      <c r="H37" s="279">
        <v>0</v>
      </c>
      <c r="I37" s="276">
        <v>0</v>
      </c>
    </row>
    <row r="38" spans="1:9" x14ac:dyDescent="0.25">
      <c r="A38" s="280" t="s">
        <v>444</v>
      </c>
      <c r="B38" s="278" t="s">
        <v>434</v>
      </c>
      <c r="C38" s="278" t="s">
        <v>424</v>
      </c>
      <c r="D38" s="278"/>
      <c r="E38" s="278"/>
      <c r="F38" s="282"/>
      <c r="G38" s="279">
        <v>30</v>
      </c>
      <c r="H38" s="279">
        <v>0</v>
      </c>
      <c r="I38" s="276">
        <v>0</v>
      </c>
    </row>
    <row r="39" spans="1:9" x14ac:dyDescent="0.25">
      <c r="A39" s="283" t="s">
        <v>498</v>
      </c>
      <c r="B39" s="278" t="s">
        <v>434</v>
      </c>
      <c r="C39" s="278" t="s">
        <v>424</v>
      </c>
      <c r="D39" s="278">
        <v>7950040</v>
      </c>
      <c r="E39" s="278" t="s">
        <v>628</v>
      </c>
      <c r="F39" s="282"/>
      <c r="G39" s="284">
        <v>30</v>
      </c>
      <c r="H39" s="284">
        <v>0</v>
      </c>
      <c r="I39" s="276">
        <v>0</v>
      </c>
    </row>
    <row r="40" spans="1:9" ht="25.5" x14ac:dyDescent="0.25">
      <c r="A40" s="285" t="s">
        <v>525</v>
      </c>
      <c r="B40" s="291" t="s">
        <v>434</v>
      </c>
      <c r="C40" s="291" t="s">
        <v>424</v>
      </c>
      <c r="D40" s="291">
        <v>7950040</v>
      </c>
      <c r="E40" s="291" t="s">
        <v>628</v>
      </c>
      <c r="F40" s="287" t="s">
        <v>418</v>
      </c>
      <c r="G40" s="288">
        <v>30</v>
      </c>
      <c r="H40" s="289"/>
      <c r="I40" s="276">
        <v>0</v>
      </c>
    </row>
    <row r="41" spans="1:9" ht="45" x14ac:dyDescent="0.25">
      <c r="A41" s="292" t="s">
        <v>524</v>
      </c>
      <c r="B41" s="272"/>
      <c r="C41" s="272"/>
      <c r="D41" s="273">
        <v>7950050</v>
      </c>
      <c r="E41" s="272"/>
      <c r="F41" s="274"/>
      <c r="G41" s="275">
        <v>345</v>
      </c>
      <c r="H41" s="275">
        <v>62.4</v>
      </c>
      <c r="I41" s="276">
        <v>0.18099999999999999</v>
      </c>
    </row>
    <row r="42" spans="1:9" x14ac:dyDescent="0.25">
      <c r="A42" s="283" t="s">
        <v>498</v>
      </c>
      <c r="B42" s="286" t="s">
        <v>468</v>
      </c>
      <c r="C42" s="286" t="s">
        <v>430</v>
      </c>
      <c r="D42" s="286">
        <v>7950050</v>
      </c>
      <c r="E42" s="286" t="s">
        <v>497</v>
      </c>
      <c r="F42" s="287"/>
      <c r="G42" s="288">
        <v>55</v>
      </c>
      <c r="H42" s="288">
        <v>0</v>
      </c>
      <c r="I42" s="276"/>
    </row>
    <row r="43" spans="1:9" ht="25.5" x14ac:dyDescent="0.25">
      <c r="A43" s="285" t="s">
        <v>465</v>
      </c>
      <c r="B43" s="286" t="s">
        <v>468</v>
      </c>
      <c r="C43" s="286" t="s">
        <v>430</v>
      </c>
      <c r="D43" s="286">
        <v>7950050</v>
      </c>
      <c r="E43" s="286" t="s">
        <v>497</v>
      </c>
      <c r="F43" s="287" t="s">
        <v>466</v>
      </c>
      <c r="G43" s="288">
        <v>55</v>
      </c>
      <c r="H43" s="289"/>
      <c r="I43" s="276"/>
    </row>
    <row r="44" spans="1:9" x14ac:dyDescent="0.25">
      <c r="A44" s="277" t="s">
        <v>475</v>
      </c>
      <c r="B44" s="278" t="s">
        <v>461</v>
      </c>
      <c r="C44" s="272"/>
      <c r="D44" s="272"/>
      <c r="E44" s="272"/>
      <c r="F44" s="274"/>
      <c r="G44" s="279">
        <v>195</v>
      </c>
      <c r="H44" s="279">
        <v>39.9</v>
      </c>
      <c r="I44" s="276">
        <v>0.20499999999999999</v>
      </c>
    </row>
    <row r="45" spans="1:9" x14ac:dyDescent="0.25">
      <c r="A45" s="280" t="s">
        <v>478</v>
      </c>
      <c r="B45" s="281" t="s">
        <v>461</v>
      </c>
      <c r="C45" s="281" t="s">
        <v>424</v>
      </c>
      <c r="D45" s="281"/>
      <c r="E45" s="281"/>
      <c r="F45" s="282"/>
      <c r="G45" s="279">
        <v>195</v>
      </c>
      <c r="H45" s="279">
        <v>39.9</v>
      </c>
      <c r="I45" s="276">
        <v>0.20499999999999999</v>
      </c>
    </row>
    <row r="46" spans="1:9" ht="25.5" x14ac:dyDescent="0.25">
      <c r="A46" s="283" t="s">
        <v>511</v>
      </c>
      <c r="B46" s="281" t="s">
        <v>461</v>
      </c>
      <c r="C46" s="281" t="s">
        <v>424</v>
      </c>
      <c r="D46" s="281">
        <v>7950050</v>
      </c>
      <c r="E46" s="281" t="s">
        <v>628</v>
      </c>
      <c r="F46" s="282"/>
      <c r="G46" s="284">
        <v>195</v>
      </c>
      <c r="H46" s="284">
        <v>39.9</v>
      </c>
      <c r="I46" s="276">
        <v>0.20499999999999999</v>
      </c>
    </row>
    <row r="47" spans="1:9" ht="25.5" x14ac:dyDescent="0.25">
      <c r="A47" s="285" t="s">
        <v>512</v>
      </c>
      <c r="B47" s="286" t="s">
        <v>461</v>
      </c>
      <c r="C47" s="286" t="s">
        <v>424</v>
      </c>
      <c r="D47" s="286">
        <v>7950050</v>
      </c>
      <c r="E47" s="286" t="s">
        <v>628</v>
      </c>
      <c r="F47" s="287" t="s">
        <v>474</v>
      </c>
      <c r="G47" s="288">
        <v>195</v>
      </c>
      <c r="H47" s="289">
        <v>39.9</v>
      </c>
      <c r="I47" s="276">
        <v>0.20499999999999999</v>
      </c>
    </row>
    <row r="48" spans="1:9" x14ac:dyDescent="0.25">
      <c r="A48" s="277" t="s">
        <v>481</v>
      </c>
      <c r="B48" s="278" t="s">
        <v>452</v>
      </c>
      <c r="C48" s="272"/>
      <c r="D48" s="272"/>
      <c r="E48" s="272"/>
      <c r="F48" s="274"/>
      <c r="G48" s="279">
        <v>65</v>
      </c>
      <c r="H48" s="279">
        <v>22.5</v>
      </c>
      <c r="I48" s="276">
        <v>0.34599999999999997</v>
      </c>
    </row>
    <row r="49" spans="1:9" x14ac:dyDescent="0.25">
      <c r="A49" s="280" t="s">
        <v>483</v>
      </c>
      <c r="B49" s="281" t="s">
        <v>452</v>
      </c>
      <c r="C49" s="281" t="s">
        <v>436</v>
      </c>
      <c r="D49" s="281"/>
      <c r="E49" s="281"/>
      <c r="F49" s="282"/>
      <c r="G49" s="279">
        <v>65</v>
      </c>
      <c r="H49" s="279">
        <v>22.5</v>
      </c>
      <c r="I49" s="276">
        <v>0.34599999999999997</v>
      </c>
    </row>
    <row r="50" spans="1:9" x14ac:dyDescent="0.25">
      <c r="A50" s="283" t="s">
        <v>502</v>
      </c>
      <c r="B50" s="281" t="s">
        <v>452</v>
      </c>
      <c r="C50" s="281" t="s">
        <v>436</v>
      </c>
      <c r="D50" s="281">
        <v>7950050</v>
      </c>
      <c r="E50" s="281" t="s">
        <v>447</v>
      </c>
      <c r="F50" s="282"/>
      <c r="G50" s="284">
        <v>65</v>
      </c>
      <c r="H50" s="284">
        <v>22.5</v>
      </c>
      <c r="I50" s="276">
        <v>0.34599999999999997</v>
      </c>
    </row>
    <row r="51" spans="1:9" ht="38.25" x14ac:dyDescent="0.25">
      <c r="A51" s="285" t="s">
        <v>501</v>
      </c>
      <c r="B51" s="286" t="s">
        <v>452</v>
      </c>
      <c r="C51" s="286" t="s">
        <v>436</v>
      </c>
      <c r="D51" s="286">
        <v>7950050</v>
      </c>
      <c r="E51" s="286" t="s">
        <v>447</v>
      </c>
      <c r="F51" s="287" t="s">
        <v>480</v>
      </c>
      <c r="G51" s="288">
        <v>65</v>
      </c>
      <c r="H51" s="289">
        <v>22.5</v>
      </c>
      <c r="I51" s="276">
        <v>0.34599999999999997</v>
      </c>
    </row>
    <row r="52" spans="1:9" x14ac:dyDescent="0.25">
      <c r="A52" s="277" t="s">
        <v>442</v>
      </c>
      <c r="B52" s="278" t="s">
        <v>434</v>
      </c>
      <c r="C52" s="272"/>
      <c r="D52" s="272"/>
      <c r="E52" s="272"/>
      <c r="F52" s="274"/>
      <c r="G52" s="279">
        <v>30</v>
      </c>
      <c r="H52" s="279">
        <v>0</v>
      </c>
      <c r="I52" s="276">
        <v>0</v>
      </c>
    </row>
    <row r="53" spans="1:9" x14ac:dyDescent="0.25">
      <c r="A53" s="280" t="s">
        <v>444</v>
      </c>
      <c r="B53" s="281" t="s">
        <v>434</v>
      </c>
      <c r="C53" s="281" t="s">
        <v>424</v>
      </c>
      <c r="D53" s="281"/>
      <c r="E53" s="281"/>
      <c r="F53" s="282"/>
      <c r="G53" s="279">
        <v>30</v>
      </c>
      <c r="H53" s="279">
        <v>0</v>
      </c>
      <c r="I53" s="276">
        <v>0</v>
      </c>
    </row>
    <row r="54" spans="1:9" ht="25.5" x14ac:dyDescent="0.25">
      <c r="A54" s="283" t="s">
        <v>511</v>
      </c>
      <c r="B54" s="281" t="s">
        <v>434</v>
      </c>
      <c r="C54" s="281" t="s">
        <v>424</v>
      </c>
      <c r="D54" s="281">
        <v>7950050</v>
      </c>
      <c r="E54" s="281" t="s">
        <v>628</v>
      </c>
      <c r="F54" s="282"/>
      <c r="G54" s="284">
        <v>30</v>
      </c>
      <c r="H54" s="284">
        <v>0</v>
      </c>
      <c r="I54" s="276">
        <v>0</v>
      </c>
    </row>
    <row r="55" spans="1:9" ht="25.5" x14ac:dyDescent="0.25">
      <c r="A55" s="285" t="s">
        <v>523</v>
      </c>
      <c r="B55" s="286" t="s">
        <v>434</v>
      </c>
      <c r="C55" s="286" t="s">
        <v>424</v>
      </c>
      <c r="D55" s="286">
        <v>7950050</v>
      </c>
      <c r="E55" s="286" t="s">
        <v>628</v>
      </c>
      <c r="F55" s="287" t="s">
        <v>418</v>
      </c>
      <c r="G55" s="288">
        <v>30</v>
      </c>
      <c r="H55" s="289"/>
      <c r="I55" s="276">
        <v>0</v>
      </c>
    </row>
    <row r="56" spans="1:9" ht="45" x14ac:dyDescent="0.25">
      <c r="A56" s="292" t="s">
        <v>522</v>
      </c>
      <c r="B56" s="272"/>
      <c r="C56" s="272"/>
      <c r="D56" s="273">
        <v>7950060</v>
      </c>
      <c r="E56" s="272"/>
      <c r="F56" s="274"/>
      <c r="G56" s="275">
        <v>350</v>
      </c>
      <c r="H56" s="275">
        <v>60.4</v>
      </c>
      <c r="I56" s="276">
        <v>0.17299999999999999</v>
      </c>
    </row>
    <row r="57" spans="1:9" x14ac:dyDescent="0.25">
      <c r="A57" s="277" t="s">
        <v>419</v>
      </c>
      <c r="B57" s="278" t="s">
        <v>420</v>
      </c>
      <c r="C57" s="272"/>
      <c r="D57" s="272"/>
      <c r="E57" s="272"/>
      <c r="F57" s="274"/>
      <c r="G57" s="279">
        <v>105</v>
      </c>
      <c r="H57" s="279">
        <v>30.4</v>
      </c>
      <c r="I57" s="276">
        <v>0.28999999999999998</v>
      </c>
    </row>
    <row r="58" spans="1:9" x14ac:dyDescent="0.25">
      <c r="A58" s="280" t="s">
        <v>425</v>
      </c>
      <c r="B58" s="281" t="s">
        <v>420</v>
      </c>
      <c r="C58" s="281" t="s">
        <v>426</v>
      </c>
      <c r="D58" s="281"/>
      <c r="E58" s="281"/>
      <c r="F58" s="282"/>
      <c r="G58" s="279">
        <v>105</v>
      </c>
      <c r="H58" s="279">
        <v>30.4</v>
      </c>
      <c r="I58" s="276">
        <v>0.28999999999999998</v>
      </c>
    </row>
    <row r="59" spans="1:9" x14ac:dyDescent="0.25">
      <c r="A59" s="283" t="s">
        <v>516</v>
      </c>
      <c r="B59" s="281" t="s">
        <v>420</v>
      </c>
      <c r="C59" s="281" t="s">
        <v>426</v>
      </c>
      <c r="D59" s="281">
        <v>7950060</v>
      </c>
      <c r="E59" s="281" t="s">
        <v>447</v>
      </c>
      <c r="F59" s="282"/>
      <c r="G59" s="284">
        <v>105</v>
      </c>
      <c r="H59" s="284">
        <v>30.4</v>
      </c>
      <c r="I59" s="276">
        <v>0.28999999999999998</v>
      </c>
    </row>
    <row r="60" spans="1:9" ht="25.5" x14ac:dyDescent="0.25">
      <c r="A60" s="285" t="s">
        <v>417</v>
      </c>
      <c r="B60" s="286" t="s">
        <v>420</v>
      </c>
      <c r="C60" s="286" t="s">
        <v>426</v>
      </c>
      <c r="D60" s="286">
        <v>7950060</v>
      </c>
      <c r="E60" s="286" t="s">
        <v>447</v>
      </c>
      <c r="F60" s="287" t="s">
        <v>418</v>
      </c>
      <c r="G60" s="288">
        <v>105</v>
      </c>
      <c r="H60" s="289">
        <v>30.4</v>
      </c>
      <c r="I60" s="276">
        <v>0.28999999999999998</v>
      </c>
    </row>
    <row r="61" spans="1:9" x14ac:dyDescent="0.25">
      <c r="A61" s="277" t="s">
        <v>467</v>
      </c>
      <c r="B61" s="278" t="s">
        <v>468</v>
      </c>
      <c r="C61" s="272"/>
      <c r="D61" s="272"/>
      <c r="E61" s="272"/>
      <c r="F61" s="274"/>
      <c r="G61" s="279">
        <v>25</v>
      </c>
      <c r="H61" s="279">
        <v>0</v>
      </c>
      <c r="I61" s="276">
        <v>0</v>
      </c>
    </row>
    <row r="62" spans="1:9" x14ac:dyDescent="0.25">
      <c r="A62" s="280" t="s">
        <v>472</v>
      </c>
      <c r="B62" s="281" t="s">
        <v>468</v>
      </c>
      <c r="C62" s="281" t="s">
        <v>430</v>
      </c>
      <c r="D62" s="281"/>
      <c r="E62" s="281"/>
      <c r="F62" s="282"/>
      <c r="G62" s="279">
        <v>25</v>
      </c>
      <c r="H62" s="279">
        <v>0</v>
      </c>
      <c r="I62" s="276">
        <v>0</v>
      </c>
    </row>
    <row r="63" spans="1:9" x14ac:dyDescent="0.25">
      <c r="A63" s="283" t="s">
        <v>503</v>
      </c>
      <c r="B63" s="281" t="s">
        <v>468</v>
      </c>
      <c r="C63" s="281" t="s">
        <v>430</v>
      </c>
      <c r="D63" s="281">
        <v>7950060</v>
      </c>
      <c r="E63" s="281" t="s">
        <v>447</v>
      </c>
      <c r="F63" s="282"/>
      <c r="G63" s="284">
        <v>25</v>
      </c>
      <c r="H63" s="284">
        <v>0</v>
      </c>
      <c r="I63" s="276">
        <v>0</v>
      </c>
    </row>
    <row r="64" spans="1:9" ht="25.5" x14ac:dyDescent="0.25">
      <c r="A64" s="285" t="s">
        <v>504</v>
      </c>
      <c r="B64" s="286" t="s">
        <v>468</v>
      </c>
      <c r="C64" s="286" t="s">
        <v>430</v>
      </c>
      <c r="D64" s="286">
        <v>7950060</v>
      </c>
      <c r="E64" s="286" t="s">
        <v>447</v>
      </c>
      <c r="F64" s="287" t="s">
        <v>466</v>
      </c>
      <c r="G64" s="288">
        <v>25</v>
      </c>
      <c r="H64" s="289"/>
      <c r="I64" s="276">
        <v>0</v>
      </c>
    </row>
    <row r="65" spans="1:9" x14ac:dyDescent="0.25">
      <c r="A65" s="277" t="s">
        <v>475</v>
      </c>
      <c r="B65" s="278" t="s">
        <v>461</v>
      </c>
      <c r="C65" s="272"/>
      <c r="D65" s="272"/>
      <c r="E65" s="272"/>
      <c r="F65" s="274"/>
      <c r="G65" s="279">
        <v>100</v>
      </c>
      <c r="H65" s="279">
        <v>30</v>
      </c>
      <c r="I65" s="276">
        <v>0.3</v>
      </c>
    </row>
    <row r="66" spans="1:9" x14ac:dyDescent="0.25">
      <c r="A66" s="280" t="s">
        <v>478</v>
      </c>
      <c r="B66" s="281" t="s">
        <v>461</v>
      </c>
      <c r="C66" s="281" t="s">
        <v>424</v>
      </c>
      <c r="D66" s="281"/>
      <c r="E66" s="281"/>
      <c r="F66" s="282"/>
      <c r="G66" s="279">
        <v>100</v>
      </c>
      <c r="H66" s="279">
        <v>30</v>
      </c>
      <c r="I66" s="276">
        <v>0.3</v>
      </c>
    </row>
    <row r="67" spans="1:9" x14ac:dyDescent="0.25">
      <c r="A67" s="283" t="s">
        <v>498</v>
      </c>
      <c r="B67" s="286" t="s">
        <v>461</v>
      </c>
      <c r="C67" s="286" t="s">
        <v>424</v>
      </c>
      <c r="D67" s="286">
        <v>7950060</v>
      </c>
      <c r="E67" s="286" t="s">
        <v>628</v>
      </c>
      <c r="F67" s="287"/>
      <c r="G67" s="288">
        <v>100</v>
      </c>
      <c r="H67" s="288">
        <v>30</v>
      </c>
      <c r="I67" s="276">
        <v>0.3</v>
      </c>
    </row>
    <row r="68" spans="1:9" ht="25.5" x14ac:dyDescent="0.25">
      <c r="A68" s="285" t="s">
        <v>473</v>
      </c>
      <c r="B68" s="286" t="s">
        <v>461</v>
      </c>
      <c r="C68" s="286" t="s">
        <v>424</v>
      </c>
      <c r="D68" s="286">
        <v>7950060</v>
      </c>
      <c r="E68" s="286" t="s">
        <v>628</v>
      </c>
      <c r="F68" s="287" t="s">
        <v>474</v>
      </c>
      <c r="G68" s="288">
        <v>100</v>
      </c>
      <c r="H68" s="289">
        <v>30</v>
      </c>
      <c r="I68" s="276">
        <v>0.3</v>
      </c>
    </row>
    <row r="69" spans="1:9" x14ac:dyDescent="0.25">
      <c r="A69" s="277" t="s">
        <v>442</v>
      </c>
      <c r="B69" s="278" t="s">
        <v>434</v>
      </c>
      <c r="C69" s="272"/>
      <c r="D69" s="272"/>
      <c r="E69" s="272"/>
      <c r="F69" s="274"/>
      <c r="G69" s="279">
        <v>120</v>
      </c>
      <c r="H69" s="279">
        <v>0</v>
      </c>
      <c r="I69" s="276">
        <v>0</v>
      </c>
    </row>
    <row r="70" spans="1:9" x14ac:dyDescent="0.25">
      <c r="A70" s="280" t="s">
        <v>444</v>
      </c>
      <c r="B70" s="281" t="s">
        <v>434</v>
      </c>
      <c r="C70" s="281" t="s">
        <v>424</v>
      </c>
      <c r="D70" s="281"/>
      <c r="E70" s="281"/>
      <c r="F70" s="282"/>
      <c r="G70" s="279">
        <v>120</v>
      </c>
      <c r="H70" s="279">
        <v>0</v>
      </c>
      <c r="I70" s="276">
        <v>0</v>
      </c>
    </row>
    <row r="71" spans="1:9" ht="25.5" x14ac:dyDescent="0.25">
      <c r="A71" s="283" t="s">
        <v>511</v>
      </c>
      <c r="B71" s="281" t="s">
        <v>434</v>
      </c>
      <c r="C71" s="281" t="s">
        <v>424</v>
      </c>
      <c r="D71" s="281" t="s">
        <v>520</v>
      </c>
      <c r="E71" s="281" t="s">
        <v>628</v>
      </c>
      <c r="F71" s="282"/>
      <c r="G71" s="284">
        <v>120</v>
      </c>
      <c r="H71" s="284">
        <v>0</v>
      </c>
      <c r="I71" s="276">
        <v>0</v>
      </c>
    </row>
    <row r="72" spans="1:9" ht="25.5" x14ac:dyDescent="0.25">
      <c r="A72" s="285" t="s">
        <v>521</v>
      </c>
      <c r="B72" s="286" t="s">
        <v>434</v>
      </c>
      <c r="C72" s="286" t="s">
        <v>424</v>
      </c>
      <c r="D72" s="281" t="s">
        <v>520</v>
      </c>
      <c r="E72" s="286" t="s">
        <v>628</v>
      </c>
      <c r="F72" s="287" t="s">
        <v>418</v>
      </c>
      <c r="G72" s="288">
        <v>120</v>
      </c>
      <c r="H72" s="289"/>
      <c r="I72" s="276">
        <v>0</v>
      </c>
    </row>
    <row r="73" spans="1:9" ht="30" x14ac:dyDescent="0.25">
      <c r="A73" s="290" t="s">
        <v>519</v>
      </c>
      <c r="B73" s="272"/>
      <c r="C73" s="272"/>
      <c r="D73" s="273">
        <v>7950070</v>
      </c>
      <c r="E73" s="272"/>
      <c r="F73" s="274"/>
      <c r="G73" s="275">
        <v>442.5</v>
      </c>
      <c r="H73" s="275">
        <v>203.8</v>
      </c>
      <c r="I73" s="276">
        <v>0.46100000000000002</v>
      </c>
    </row>
    <row r="74" spans="1:9" x14ac:dyDescent="0.25">
      <c r="A74" s="277" t="s">
        <v>438</v>
      </c>
      <c r="B74" s="278" t="s">
        <v>439</v>
      </c>
      <c r="C74" s="272"/>
      <c r="D74" s="272"/>
      <c r="E74" s="272"/>
      <c r="F74" s="274"/>
      <c r="G74" s="279">
        <v>442.5</v>
      </c>
      <c r="H74" s="279">
        <v>203.8</v>
      </c>
      <c r="I74" s="276">
        <v>0.46100000000000002</v>
      </c>
    </row>
    <row r="75" spans="1:9" x14ac:dyDescent="0.25">
      <c r="A75" s="280" t="s">
        <v>441</v>
      </c>
      <c r="B75" s="281" t="s">
        <v>439</v>
      </c>
      <c r="C75" s="281" t="s">
        <v>428</v>
      </c>
      <c r="D75" s="281"/>
      <c r="E75" s="281"/>
      <c r="F75" s="282"/>
      <c r="G75" s="279">
        <v>442.5</v>
      </c>
      <c r="H75" s="279">
        <v>203.8</v>
      </c>
      <c r="I75" s="276">
        <v>0.46100000000000002</v>
      </c>
    </row>
    <row r="76" spans="1:9" x14ac:dyDescent="0.25">
      <c r="A76" s="283" t="s">
        <v>518</v>
      </c>
      <c r="B76" s="281" t="s">
        <v>439</v>
      </c>
      <c r="C76" s="281" t="s">
        <v>428</v>
      </c>
      <c r="D76" s="281">
        <v>7950070</v>
      </c>
      <c r="E76" s="281" t="s">
        <v>629</v>
      </c>
      <c r="F76" s="282"/>
      <c r="G76" s="284">
        <v>442.5</v>
      </c>
      <c r="H76" s="284">
        <v>203.8</v>
      </c>
      <c r="I76" s="276">
        <v>0.46100000000000002</v>
      </c>
    </row>
    <row r="77" spans="1:9" ht="25.5" x14ac:dyDescent="0.25">
      <c r="A77" s="285" t="s">
        <v>417</v>
      </c>
      <c r="B77" s="286" t="s">
        <v>439</v>
      </c>
      <c r="C77" s="286" t="s">
        <v>428</v>
      </c>
      <c r="D77" s="286">
        <v>7950070</v>
      </c>
      <c r="E77" s="286" t="s">
        <v>629</v>
      </c>
      <c r="F77" s="287" t="s">
        <v>418</v>
      </c>
      <c r="G77" s="288">
        <v>442.5</v>
      </c>
      <c r="H77" s="289">
        <v>203.8</v>
      </c>
      <c r="I77" s="276">
        <v>0.46100000000000002</v>
      </c>
    </row>
    <row r="78" spans="1:9" ht="45" x14ac:dyDescent="0.25">
      <c r="A78" s="292" t="s">
        <v>517</v>
      </c>
      <c r="B78" s="272"/>
      <c r="C78" s="272"/>
      <c r="D78" s="273">
        <v>7950080</v>
      </c>
      <c r="E78" s="272"/>
      <c r="F78" s="274"/>
      <c r="G78" s="275">
        <v>180</v>
      </c>
      <c r="H78" s="275">
        <v>20</v>
      </c>
      <c r="I78" s="276">
        <v>0.111</v>
      </c>
    </row>
    <row r="79" spans="1:9" x14ac:dyDescent="0.25">
      <c r="A79" s="277" t="s">
        <v>432</v>
      </c>
      <c r="B79" s="278" t="s">
        <v>424</v>
      </c>
      <c r="C79" s="272"/>
      <c r="D79" s="272"/>
      <c r="E79" s="272"/>
      <c r="F79" s="274"/>
      <c r="G79" s="279">
        <v>90</v>
      </c>
      <c r="H79" s="279">
        <v>0</v>
      </c>
      <c r="I79" s="276">
        <v>0</v>
      </c>
    </row>
    <row r="80" spans="1:9" x14ac:dyDescent="0.25">
      <c r="A80" s="280" t="s">
        <v>433</v>
      </c>
      <c r="B80" s="281" t="s">
        <v>424</v>
      </c>
      <c r="C80" s="281" t="s">
        <v>434</v>
      </c>
      <c r="D80" s="281"/>
      <c r="E80" s="281"/>
      <c r="F80" s="282"/>
      <c r="G80" s="279">
        <v>90</v>
      </c>
      <c r="H80" s="279">
        <v>0</v>
      </c>
      <c r="I80" s="276">
        <v>0</v>
      </c>
    </row>
    <row r="81" spans="1:9" x14ac:dyDescent="0.25">
      <c r="A81" s="283" t="s">
        <v>516</v>
      </c>
      <c r="B81" s="281" t="s">
        <v>424</v>
      </c>
      <c r="C81" s="281" t="s">
        <v>434</v>
      </c>
      <c r="D81" s="281">
        <v>7950080</v>
      </c>
      <c r="E81" s="281" t="s">
        <v>447</v>
      </c>
      <c r="F81" s="282"/>
      <c r="G81" s="284">
        <v>90</v>
      </c>
      <c r="H81" s="284">
        <v>0</v>
      </c>
      <c r="I81" s="276">
        <v>0</v>
      </c>
    </row>
    <row r="82" spans="1:9" ht="25.5" x14ac:dyDescent="0.25">
      <c r="A82" s="285" t="s">
        <v>417</v>
      </c>
      <c r="B82" s="286" t="s">
        <v>424</v>
      </c>
      <c r="C82" s="286" t="s">
        <v>434</v>
      </c>
      <c r="D82" s="286">
        <v>7950080</v>
      </c>
      <c r="E82" s="286" t="s">
        <v>447</v>
      </c>
      <c r="F82" s="287" t="s">
        <v>418</v>
      </c>
      <c r="G82" s="288">
        <v>90</v>
      </c>
      <c r="H82" s="289"/>
      <c r="I82" s="276">
        <v>0</v>
      </c>
    </row>
    <row r="83" spans="1:9" x14ac:dyDescent="0.25">
      <c r="A83" s="277" t="s">
        <v>475</v>
      </c>
      <c r="B83" s="278" t="s">
        <v>461</v>
      </c>
      <c r="C83" s="272"/>
      <c r="D83" s="272"/>
      <c r="E83" s="272"/>
      <c r="F83" s="274"/>
      <c r="G83" s="279">
        <v>20</v>
      </c>
      <c r="H83" s="279">
        <v>20</v>
      </c>
      <c r="I83" s="276">
        <v>1</v>
      </c>
    </row>
    <row r="84" spans="1:9" x14ac:dyDescent="0.25">
      <c r="A84" s="280" t="s">
        <v>478</v>
      </c>
      <c r="B84" s="281" t="s">
        <v>461</v>
      </c>
      <c r="C84" s="281" t="s">
        <v>424</v>
      </c>
      <c r="D84" s="281"/>
      <c r="E84" s="281"/>
      <c r="F84" s="282"/>
      <c r="G84" s="279">
        <v>20</v>
      </c>
      <c r="H84" s="279">
        <v>20</v>
      </c>
      <c r="I84" s="276">
        <v>1</v>
      </c>
    </row>
    <row r="85" spans="1:9" ht="25.5" x14ac:dyDescent="0.25">
      <c r="A85" s="283" t="s">
        <v>511</v>
      </c>
      <c r="B85" s="281" t="s">
        <v>461</v>
      </c>
      <c r="C85" s="281" t="s">
        <v>424</v>
      </c>
      <c r="D85" s="281">
        <v>7950080</v>
      </c>
      <c r="E85" s="281" t="s">
        <v>628</v>
      </c>
      <c r="F85" s="282"/>
      <c r="G85" s="284">
        <v>20</v>
      </c>
      <c r="H85" s="284">
        <v>20</v>
      </c>
      <c r="I85" s="276">
        <v>1</v>
      </c>
    </row>
    <row r="86" spans="1:9" ht="25.5" x14ac:dyDescent="0.25">
      <c r="A86" s="285" t="s">
        <v>512</v>
      </c>
      <c r="B86" s="286" t="s">
        <v>461</v>
      </c>
      <c r="C86" s="286" t="s">
        <v>424</v>
      </c>
      <c r="D86" s="286">
        <v>7950080</v>
      </c>
      <c r="E86" s="286" t="s">
        <v>628</v>
      </c>
      <c r="F86" s="287" t="s">
        <v>474</v>
      </c>
      <c r="G86" s="288">
        <v>20</v>
      </c>
      <c r="H86" s="289">
        <v>20</v>
      </c>
      <c r="I86" s="276">
        <v>1</v>
      </c>
    </row>
    <row r="87" spans="1:9" x14ac:dyDescent="0.25">
      <c r="A87" s="277" t="s">
        <v>481</v>
      </c>
      <c r="B87" s="278" t="s">
        <v>452</v>
      </c>
      <c r="C87" s="272"/>
      <c r="D87" s="272"/>
      <c r="E87" s="272"/>
      <c r="F87" s="274"/>
      <c r="G87" s="279">
        <v>70</v>
      </c>
      <c r="H87" s="279">
        <v>0</v>
      </c>
      <c r="I87" s="276">
        <v>0</v>
      </c>
    </row>
    <row r="88" spans="1:9" x14ac:dyDescent="0.25">
      <c r="A88" s="280" t="s">
        <v>483</v>
      </c>
      <c r="B88" s="281" t="s">
        <v>452</v>
      </c>
      <c r="C88" s="281" t="s">
        <v>436</v>
      </c>
      <c r="D88" s="281"/>
      <c r="E88" s="281"/>
      <c r="F88" s="282"/>
      <c r="G88" s="279">
        <v>70</v>
      </c>
      <c r="H88" s="279">
        <v>0</v>
      </c>
      <c r="I88" s="276">
        <v>0</v>
      </c>
    </row>
    <row r="89" spans="1:9" x14ac:dyDescent="0.25">
      <c r="A89" s="283" t="s">
        <v>502</v>
      </c>
      <c r="B89" s="281" t="s">
        <v>452</v>
      </c>
      <c r="C89" s="281" t="s">
        <v>436</v>
      </c>
      <c r="D89" s="281">
        <v>7950080</v>
      </c>
      <c r="E89" s="281" t="s">
        <v>447</v>
      </c>
      <c r="F89" s="282"/>
      <c r="G89" s="284">
        <v>70</v>
      </c>
      <c r="H89" s="284">
        <v>0</v>
      </c>
      <c r="I89" s="276">
        <v>0</v>
      </c>
    </row>
    <row r="90" spans="1:9" ht="38.25" x14ac:dyDescent="0.25">
      <c r="A90" s="285" t="s">
        <v>501</v>
      </c>
      <c r="B90" s="286" t="s">
        <v>452</v>
      </c>
      <c r="C90" s="286" t="s">
        <v>436</v>
      </c>
      <c r="D90" s="286">
        <v>7950080</v>
      </c>
      <c r="E90" s="286" t="s">
        <v>447</v>
      </c>
      <c r="F90" s="287" t="s">
        <v>480</v>
      </c>
      <c r="G90" s="288">
        <v>70</v>
      </c>
      <c r="H90" s="289"/>
      <c r="I90" s="276">
        <v>0</v>
      </c>
    </row>
    <row r="91" spans="1:9" ht="45" x14ac:dyDescent="0.25">
      <c r="A91" s="292" t="s">
        <v>515</v>
      </c>
      <c r="B91" s="272"/>
      <c r="C91" s="272"/>
      <c r="D91" s="273">
        <v>7950090</v>
      </c>
      <c r="E91" s="272"/>
      <c r="F91" s="274"/>
      <c r="G91" s="275">
        <v>189.3</v>
      </c>
      <c r="H91" s="275">
        <v>90</v>
      </c>
      <c r="I91" s="276">
        <v>0.47499999999999998</v>
      </c>
    </row>
    <row r="92" spans="1:9" x14ac:dyDescent="0.25">
      <c r="A92" s="277" t="s">
        <v>419</v>
      </c>
      <c r="B92" s="278" t="s">
        <v>420</v>
      </c>
      <c r="C92" s="293"/>
      <c r="D92" s="293"/>
      <c r="E92" s="272"/>
      <c r="F92" s="274"/>
      <c r="G92" s="279">
        <v>189.3</v>
      </c>
      <c r="H92" s="279">
        <v>90</v>
      </c>
      <c r="I92" s="276">
        <v>0.47499999999999998</v>
      </c>
    </row>
    <row r="93" spans="1:9" x14ac:dyDescent="0.25">
      <c r="A93" s="280" t="s">
        <v>425</v>
      </c>
      <c r="B93" s="281" t="s">
        <v>420</v>
      </c>
      <c r="C93" s="281" t="s">
        <v>426</v>
      </c>
      <c r="D93" s="281"/>
      <c r="E93" s="281"/>
      <c r="F93" s="282"/>
      <c r="G93" s="279">
        <v>189.3</v>
      </c>
      <c r="H93" s="279">
        <v>90</v>
      </c>
      <c r="I93" s="276">
        <v>0.47499999999999998</v>
      </c>
    </row>
    <row r="94" spans="1:9" ht="25.5" x14ac:dyDescent="0.25">
      <c r="A94" s="283" t="s">
        <v>490</v>
      </c>
      <c r="B94" s="281" t="s">
        <v>420</v>
      </c>
      <c r="C94" s="281" t="s">
        <v>426</v>
      </c>
      <c r="D94" s="281">
        <v>7950090</v>
      </c>
      <c r="E94" s="281" t="s">
        <v>447</v>
      </c>
      <c r="F94" s="282"/>
      <c r="G94" s="279">
        <v>74.3</v>
      </c>
      <c r="H94" s="279">
        <v>0</v>
      </c>
      <c r="I94" s="276">
        <v>0</v>
      </c>
    </row>
    <row r="95" spans="1:9" ht="38.25" x14ac:dyDescent="0.25">
      <c r="A95" s="285" t="s">
        <v>458</v>
      </c>
      <c r="B95" s="286" t="s">
        <v>420</v>
      </c>
      <c r="C95" s="286" t="s">
        <v>426</v>
      </c>
      <c r="D95" s="286">
        <v>7950090</v>
      </c>
      <c r="E95" s="287" t="s">
        <v>447</v>
      </c>
      <c r="F95" s="287" t="s">
        <v>459</v>
      </c>
      <c r="G95" s="279">
        <v>74.3</v>
      </c>
      <c r="H95" s="279"/>
      <c r="I95" s="276">
        <v>0</v>
      </c>
    </row>
    <row r="96" spans="1:9" ht="25.5" x14ac:dyDescent="0.25">
      <c r="A96" s="283" t="s">
        <v>490</v>
      </c>
      <c r="B96" s="281" t="s">
        <v>468</v>
      </c>
      <c r="C96" s="281" t="s">
        <v>430</v>
      </c>
      <c r="D96" s="281">
        <v>7950090</v>
      </c>
      <c r="E96" s="282" t="s">
        <v>447</v>
      </c>
      <c r="F96" s="282"/>
      <c r="G96" s="279">
        <v>95</v>
      </c>
      <c r="H96" s="279">
        <v>70</v>
      </c>
      <c r="I96" s="276">
        <v>0.73699999999999999</v>
      </c>
    </row>
    <row r="97" spans="1:9" ht="25.5" x14ac:dyDescent="0.25">
      <c r="A97" s="285" t="s">
        <v>465</v>
      </c>
      <c r="B97" s="286" t="s">
        <v>468</v>
      </c>
      <c r="C97" s="286" t="s">
        <v>430</v>
      </c>
      <c r="D97" s="286">
        <v>7950090</v>
      </c>
      <c r="E97" s="287" t="s">
        <v>447</v>
      </c>
      <c r="F97" s="287" t="s">
        <v>466</v>
      </c>
      <c r="G97" s="279">
        <v>95</v>
      </c>
      <c r="H97" s="279">
        <v>70</v>
      </c>
      <c r="I97" s="276">
        <v>0.73699999999999999</v>
      </c>
    </row>
    <row r="98" spans="1:9" x14ac:dyDescent="0.25">
      <c r="A98" s="283" t="s">
        <v>498</v>
      </c>
      <c r="B98" s="286" t="s">
        <v>468</v>
      </c>
      <c r="C98" s="286" t="s">
        <v>430</v>
      </c>
      <c r="D98" s="286">
        <v>7950090</v>
      </c>
      <c r="E98" s="287" t="s">
        <v>628</v>
      </c>
      <c r="F98" s="287"/>
      <c r="G98" s="279">
        <v>20</v>
      </c>
      <c r="H98" s="279">
        <v>20</v>
      </c>
      <c r="I98" s="276">
        <v>1</v>
      </c>
    </row>
    <row r="99" spans="1:9" ht="25.5" x14ac:dyDescent="0.25">
      <c r="A99" s="285" t="s">
        <v>465</v>
      </c>
      <c r="B99" s="286" t="s">
        <v>468</v>
      </c>
      <c r="C99" s="286" t="s">
        <v>430</v>
      </c>
      <c r="D99" s="286">
        <v>7950090</v>
      </c>
      <c r="E99" s="287" t="s">
        <v>628</v>
      </c>
      <c r="F99" s="287" t="s">
        <v>466</v>
      </c>
      <c r="G99" s="279">
        <v>20</v>
      </c>
      <c r="H99" s="279">
        <v>20</v>
      </c>
      <c r="I99" s="276">
        <v>1</v>
      </c>
    </row>
    <row r="100" spans="1:9" ht="30" x14ac:dyDescent="0.25">
      <c r="A100" s="290" t="s">
        <v>514</v>
      </c>
      <c r="B100" s="272"/>
      <c r="C100" s="272"/>
      <c r="D100" s="273">
        <v>7950110</v>
      </c>
      <c r="E100" s="272"/>
      <c r="F100" s="274"/>
      <c r="G100" s="275">
        <v>2240</v>
      </c>
      <c r="H100" s="275">
        <v>1242</v>
      </c>
      <c r="I100" s="276">
        <v>0.55400000000000005</v>
      </c>
    </row>
    <row r="101" spans="1:9" x14ac:dyDescent="0.25">
      <c r="A101" s="277" t="s">
        <v>467</v>
      </c>
      <c r="B101" s="278" t="s">
        <v>468</v>
      </c>
      <c r="C101" s="272"/>
      <c r="D101" s="272"/>
      <c r="E101" s="272"/>
      <c r="F101" s="274"/>
      <c r="G101" s="275">
        <v>350</v>
      </c>
      <c r="H101" s="275">
        <v>0</v>
      </c>
      <c r="I101" s="276">
        <v>0</v>
      </c>
    </row>
    <row r="102" spans="1:9" x14ac:dyDescent="0.25">
      <c r="A102" s="280" t="s">
        <v>472</v>
      </c>
      <c r="B102" s="281" t="s">
        <v>468</v>
      </c>
      <c r="C102" s="281" t="s">
        <v>430</v>
      </c>
      <c r="D102" s="281"/>
      <c r="E102" s="281"/>
      <c r="F102" s="282"/>
      <c r="G102" s="275">
        <v>350</v>
      </c>
      <c r="H102" s="275">
        <v>0</v>
      </c>
      <c r="I102" s="276">
        <v>0</v>
      </c>
    </row>
    <row r="103" spans="1:9" x14ac:dyDescent="0.25">
      <c r="A103" s="283" t="s">
        <v>498</v>
      </c>
      <c r="B103" s="281" t="s">
        <v>468</v>
      </c>
      <c r="C103" s="281" t="s">
        <v>430</v>
      </c>
      <c r="D103" s="281">
        <v>7950110</v>
      </c>
      <c r="E103" s="281" t="s">
        <v>628</v>
      </c>
      <c r="F103" s="282"/>
      <c r="G103" s="275">
        <v>350</v>
      </c>
      <c r="H103" s="275">
        <v>0</v>
      </c>
      <c r="I103" s="276">
        <v>0</v>
      </c>
    </row>
    <row r="104" spans="1:9" ht="25.5" x14ac:dyDescent="0.25">
      <c r="A104" s="285" t="s">
        <v>473</v>
      </c>
      <c r="B104" s="286" t="s">
        <v>468</v>
      </c>
      <c r="C104" s="286" t="s">
        <v>430</v>
      </c>
      <c r="D104" s="286">
        <v>7950110</v>
      </c>
      <c r="E104" s="286" t="s">
        <v>628</v>
      </c>
      <c r="F104" s="287" t="s">
        <v>474</v>
      </c>
      <c r="G104" s="294">
        <v>350</v>
      </c>
      <c r="H104" s="294"/>
      <c r="I104" s="276">
        <v>0</v>
      </c>
    </row>
    <row r="105" spans="1:9" x14ac:dyDescent="0.25">
      <c r="A105" s="277" t="s">
        <v>475</v>
      </c>
      <c r="B105" s="278" t="s">
        <v>461</v>
      </c>
      <c r="C105" s="272"/>
      <c r="D105" s="272"/>
      <c r="E105" s="272"/>
      <c r="F105" s="274"/>
      <c r="G105" s="279">
        <v>1890</v>
      </c>
      <c r="H105" s="279">
        <v>1242</v>
      </c>
      <c r="I105" s="276">
        <v>0.65700000000000003</v>
      </c>
    </row>
    <row r="106" spans="1:9" x14ac:dyDescent="0.25">
      <c r="A106" s="280" t="s">
        <v>478</v>
      </c>
      <c r="B106" s="281" t="s">
        <v>461</v>
      </c>
      <c r="C106" s="281" t="s">
        <v>424</v>
      </c>
      <c r="D106" s="281"/>
      <c r="E106" s="281"/>
      <c r="F106" s="282"/>
      <c r="G106" s="279">
        <v>1890</v>
      </c>
      <c r="H106" s="279">
        <v>1242</v>
      </c>
      <c r="I106" s="276">
        <v>0.65700000000000003</v>
      </c>
    </row>
    <row r="107" spans="1:9" ht="25.5" x14ac:dyDescent="0.25">
      <c r="A107" s="283" t="s">
        <v>511</v>
      </c>
      <c r="B107" s="281" t="s">
        <v>461</v>
      </c>
      <c r="C107" s="281" t="s">
        <v>424</v>
      </c>
      <c r="D107" s="281">
        <v>7950110</v>
      </c>
      <c r="E107" s="281" t="s">
        <v>628</v>
      </c>
      <c r="F107" s="282"/>
      <c r="G107" s="284">
        <v>1890</v>
      </c>
      <c r="H107" s="284">
        <v>1242</v>
      </c>
      <c r="I107" s="276">
        <v>0.65700000000000003</v>
      </c>
    </row>
    <row r="108" spans="1:9" ht="25.5" x14ac:dyDescent="0.25">
      <c r="A108" s="285" t="s">
        <v>512</v>
      </c>
      <c r="B108" s="286" t="s">
        <v>461</v>
      </c>
      <c r="C108" s="286" t="s">
        <v>424</v>
      </c>
      <c r="D108" s="286">
        <v>7950110</v>
      </c>
      <c r="E108" s="286" t="s">
        <v>628</v>
      </c>
      <c r="F108" s="287" t="s">
        <v>474</v>
      </c>
      <c r="G108" s="288">
        <v>1890</v>
      </c>
      <c r="H108" s="289">
        <v>1242</v>
      </c>
      <c r="I108" s="276">
        <v>0.65700000000000003</v>
      </c>
    </row>
    <row r="109" spans="1:9" ht="30" x14ac:dyDescent="0.25">
      <c r="A109" s="290" t="s">
        <v>513</v>
      </c>
      <c r="B109" s="272"/>
      <c r="C109" s="272"/>
      <c r="D109" s="273">
        <v>7950140</v>
      </c>
      <c r="E109" s="272"/>
      <c r="F109" s="274"/>
      <c r="G109" s="275">
        <v>2453</v>
      </c>
      <c r="H109" s="275">
        <v>1761</v>
      </c>
      <c r="I109" s="276">
        <v>0.71799999999999997</v>
      </c>
    </row>
    <row r="110" spans="1:9" x14ac:dyDescent="0.25">
      <c r="A110" s="277" t="s">
        <v>467</v>
      </c>
      <c r="B110" s="278" t="s">
        <v>468</v>
      </c>
      <c r="C110" s="272"/>
      <c r="D110" s="272"/>
      <c r="E110" s="272"/>
      <c r="F110" s="274"/>
      <c r="G110" s="279">
        <v>975</v>
      </c>
      <c r="H110" s="279">
        <v>776.9</v>
      </c>
      <c r="I110" s="276">
        <v>0.79700000000000004</v>
      </c>
    </row>
    <row r="111" spans="1:9" x14ac:dyDescent="0.25">
      <c r="A111" s="283" t="s">
        <v>498</v>
      </c>
      <c r="B111" s="281" t="s">
        <v>468</v>
      </c>
      <c r="C111" s="281" t="s">
        <v>430</v>
      </c>
      <c r="D111" s="281">
        <v>7950140</v>
      </c>
      <c r="E111" s="281" t="s">
        <v>628</v>
      </c>
      <c r="F111" s="282"/>
      <c r="G111" s="288">
        <v>975</v>
      </c>
      <c r="H111" s="288">
        <v>776.9</v>
      </c>
      <c r="I111" s="276">
        <v>0.79700000000000004</v>
      </c>
    </row>
    <row r="112" spans="1:9" ht="25.5" x14ac:dyDescent="0.25">
      <c r="A112" s="285" t="s">
        <v>504</v>
      </c>
      <c r="B112" s="286" t="s">
        <v>468</v>
      </c>
      <c r="C112" s="286" t="s">
        <v>430</v>
      </c>
      <c r="D112" s="286">
        <v>7950140</v>
      </c>
      <c r="E112" s="286" t="s">
        <v>628</v>
      </c>
      <c r="F112" s="287" t="s">
        <v>466</v>
      </c>
      <c r="G112" s="288">
        <v>915</v>
      </c>
      <c r="H112" s="289">
        <v>716.9</v>
      </c>
      <c r="I112" s="276">
        <v>0.78300000000000003</v>
      </c>
    </row>
    <row r="113" spans="1:9" ht="25.5" x14ac:dyDescent="0.25">
      <c r="A113" s="285" t="s">
        <v>512</v>
      </c>
      <c r="B113" s="286" t="s">
        <v>468</v>
      </c>
      <c r="C113" s="286" t="s">
        <v>430</v>
      </c>
      <c r="D113" s="286">
        <v>7950140</v>
      </c>
      <c r="E113" s="286" t="s">
        <v>628</v>
      </c>
      <c r="F113" s="287" t="s">
        <v>474</v>
      </c>
      <c r="G113" s="288">
        <v>60</v>
      </c>
      <c r="H113" s="289">
        <v>60</v>
      </c>
      <c r="I113" s="276"/>
    </row>
    <row r="114" spans="1:9" x14ac:dyDescent="0.25">
      <c r="A114" s="277" t="s">
        <v>475</v>
      </c>
      <c r="B114" s="278" t="s">
        <v>461</v>
      </c>
      <c r="C114" s="272"/>
      <c r="D114" s="272"/>
      <c r="E114" s="272"/>
      <c r="F114" s="274"/>
      <c r="G114" s="279">
        <v>528</v>
      </c>
      <c r="H114" s="279">
        <v>154.1</v>
      </c>
      <c r="I114" s="276">
        <v>0.29199999999999998</v>
      </c>
    </row>
    <row r="115" spans="1:9" x14ac:dyDescent="0.25">
      <c r="A115" s="280" t="s">
        <v>478</v>
      </c>
      <c r="B115" s="281" t="s">
        <v>461</v>
      </c>
      <c r="C115" s="281" t="s">
        <v>424</v>
      </c>
      <c r="D115" s="281"/>
      <c r="E115" s="281"/>
      <c r="F115" s="282"/>
      <c r="G115" s="279">
        <v>528</v>
      </c>
      <c r="H115" s="279">
        <v>154.1</v>
      </c>
      <c r="I115" s="276">
        <v>0.29199999999999998</v>
      </c>
    </row>
    <row r="116" spans="1:9" ht="25.5" x14ac:dyDescent="0.25">
      <c r="A116" s="283" t="s">
        <v>511</v>
      </c>
      <c r="B116" s="281" t="s">
        <v>461</v>
      </c>
      <c r="C116" s="281" t="s">
        <v>424</v>
      </c>
      <c r="D116" s="281">
        <v>7950140</v>
      </c>
      <c r="E116" s="281" t="s">
        <v>447</v>
      </c>
      <c r="F116" s="282"/>
      <c r="G116" s="284">
        <v>150</v>
      </c>
      <c r="H116" s="284">
        <v>26.1</v>
      </c>
      <c r="I116" s="276">
        <v>0.17399999999999999</v>
      </c>
    </row>
    <row r="117" spans="1:9" ht="25.5" x14ac:dyDescent="0.25">
      <c r="A117" s="285" t="s">
        <v>512</v>
      </c>
      <c r="B117" s="286" t="s">
        <v>461</v>
      </c>
      <c r="C117" s="286" t="s">
        <v>424</v>
      </c>
      <c r="D117" s="286">
        <v>7950140</v>
      </c>
      <c r="E117" s="286" t="s">
        <v>447</v>
      </c>
      <c r="F117" s="287" t="s">
        <v>474</v>
      </c>
      <c r="G117" s="288">
        <v>150</v>
      </c>
      <c r="H117" s="289">
        <v>26.1</v>
      </c>
      <c r="I117" s="276">
        <v>0.17399999999999999</v>
      </c>
    </row>
    <row r="118" spans="1:9" x14ac:dyDescent="0.25">
      <c r="A118" s="283" t="s">
        <v>503</v>
      </c>
      <c r="B118" s="281" t="s">
        <v>461</v>
      </c>
      <c r="C118" s="281" t="s">
        <v>424</v>
      </c>
      <c r="D118" s="281">
        <v>7950140</v>
      </c>
      <c r="E118" s="281" t="s">
        <v>628</v>
      </c>
      <c r="F118" s="282"/>
      <c r="G118" s="288">
        <v>378</v>
      </c>
      <c r="H118" s="288">
        <v>128</v>
      </c>
      <c r="I118" s="276">
        <v>0.33900000000000002</v>
      </c>
    </row>
    <row r="119" spans="1:9" ht="25.5" x14ac:dyDescent="0.25">
      <c r="A119" s="285" t="s">
        <v>473</v>
      </c>
      <c r="B119" s="286" t="s">
        <v>461</v>
      </c>
      <c r="C119" s="286" t="s">
        <v>424</v>
      </c>
      <c r="D119" s="286">
        <v>7950140</v>
      </c>
      <c r="E119" s="286" t="s">
        <v>628</v>
      </c>
      <c r="F119" s="287" t="s">
        <v>474</v>
      </c>
      <c r="G119" s="288">
        <v>378</v>
      </c>
      <c r="H119" s="289">
        <v>128</v>
      </c>
      <c r="I119" s="276">
        <v>0.33900000000000002</v>
      </c>
    </row>
    <row r="120" spans="1:9" x14ac:dyDescent="0.25">
      <c r="A120" s="277" t="s">
        <v>481</v>
      </c>
      <c r="B120" s="278" t="s">
        <v>452</v>
      </c>
      <c r="C120" s="272"/>
      <c r="D120" s="272"/>
      <c r="E120" s="272"/>
      <c r="F120" s="274"/>
      <c r="G120" s="279">
        <v>65</v>
      </c>
      <c r="H120" s="279">
        <v>0</v>
      </c>
      <c r="I120" s="276">
        <v>0</v>
      </c>
    </row>
    <row r="121" spans="1:9" x14ac:dyDescent="0.25">
      <c r="A121" s="280" t="s">
        <v>483</v>
      </c>
      <c r="B121" s="281" t="s">
        <v>452</v>
      </c>
      <c r="C121" s="281" t="s">
        <v>436</v>
      </c>
      <c r="D121" s="281"/>
      <c r="E121" s="281"/>
      <c r="F121" s="282"/>
      <c r="G121" s="279">
        <v>65</v>
      </c>
      <c r="H121" s="279">
        <v>0</v>
      </c>
      <c r="I121" s="276">
        <v>0</v>
      </c>
    </row>
    <row r="122" spans="1:9" x14ac:dyDescent="0.25">
      <c r="A122" s="283" t="s">
        <v>502</v>
      </c>
      <c r="B122" s="281" t="s">
        <v>452</v>
      </c>
      <c r="C122" s="281" t="s">
        <v>436</v>
      </c>
      <c r="D122" s="281">
        <v>7950140</v>
      </c>
      <c r="E122" s="281" t="s">
        <v>447</v>
      </c>
      <c r="F122" s="282"/>
      <c r="G122" s="284">
        <v>65</v>
      </c>
      <c r="H122" s="284">
        <v>0</v>
      </c>
      <c r="I122" s="276">
        <v>0</v>
      </c>
    </row>
    <row r="123" spans="1:9" ht="38.25" x14ac:dyDescent="0.25">
      <c r="A123" s="285" t="s">
        <v>501</v>
      </c>
      <c r="B123" s="286" t="s">
        <v>452</v>
      </c>
      <c r="C123" s="286" t="s">
        <v>436</v>
      </c>
      <c r="D123" s="286">
        <v>7950140</v>
      </c>
      <c r="E123" s="286" t="s">
        <v>447</v>
      </c>
      <c r="F123" s="287" t="s">
        <v>480</v>
      </c>
      <c r="G123" s="288">
        <v>65</v>
      </c>
      <c r="H123" s="289"/>
      <c r="I123" s="276">
        <v>0</v>
      </c>
    </row>
    <row r="124" spans="1:9" x14ac:dyDescent="0.25">
      <c r="A124" s="277" t="s">
        <v>442</v>
      </c>
      <c r="B124" s="278" t="s">
        <v>434</v>
      </c>
      <c r="C124" s="293"/>
      <c r="D124" s="281">
        <v>7950140</v>
      </c>
      <c r="E124" s="293"/>
      <c r="F124" s="287"/>
      <c r="G124" s="288">
        <v>55</v>
      </c>
      <c r="H124" s="288">
        <v>0</v>
      </c>
      <c r="I124" s="276">
        <v>0</v>
      </c>
    </row>
    <row r="125" spans="1:9" x14ac:dyDescent="0.25">
      <c r="A125" s="280" t="s">
        <v>444</v>
      </c>
      <c r="B125" s="281" t="s">
        <v>434</v>
      </c>
      <c r="C125" s="281" t="s">
        <v>424</v>
      </c>
      <c r="D125" s="281">
        <v>7950140</v>
      </c>
      <c r="E125" s="281"/>
      <c r="F125" s="287"/>
      <c r="G125" s="288">
        <v>55</v>
      </c>
      <c r="H125" s="288">
        <v>0</v>
      </c>
      <c r="I125" s="276">
        <v>0</v>
      </c>
    </row>
    <row r="126" spans="1:9" x14ac:dyDescent="0.25">
      <c r="A126" s="283" t="s">
        <v>498</v>
      </c>
      <c r="B126" s="281" t="s">
        <v>434</v>
      </c>
      <c r="C126" s="281" t="s">
        <v>424</v>
      </c>
      <c r="D126" s="281">
        <v>7950140</v>
      </c>
      <c r="E126" s="281" t="s">
        <v>628</v>
      </c>
      <c r="F126" s="287"/>
      <c r="G126" s="288">
        <v>55</v>
      </c>
      <c r="H126" s="288">
        <v>0</v>
      </c>
      <c r="I126" s="276">
        <v>0</v>
      </c>
    </row>
    <row r="127" spans="1:9" ht="25.5" x14ac:dyDescent="0.25">
      <c r="A127" s="285" t="s">
        <v>417</v>
      </c>
      <c r="B127" s="286" t="s">
        <v>434</v>
      </c>
      <c r="C127" s="286" t="s">
        <v>424</v>
      </c>
      <c r="D127" s="281">
        <v>7950140</v>
      </c>
      <c r="E127" s="286" t="s">
        <v>628</v>
      </c>
      <c r="F127" s="287" t="s">
        <v>418</v>
      </c>
      <c r="G127" s="288">
        <v>55</v>
      </c>
      <c r="H127" s="288"/>
      <c r="I127" s="276">
        <v>0</v>
      </c>
    </row>
    <row r="128" spans="1:9" ht="25.5" x14ac:dyDescent="0.25">
      <c r="A128" s="277" t="s">
        <v>453</v>
      </c>
      <c r="B128" s="278" t="s">
        <v>434</v>
      </c>
      <c r="C128" s="272"/>
      <c r="D128" s="272"/>
      <c r="E128" s="272"/>
      <c r="F128" s="274"/>
      <c r="G128" s="279">
        <v>830</v>
      </c>
      <c r="H128" s="279">
        <v>830</v>
      </c>
      <c r="I128" s="276">
        <v>1</v>
      </c>
    </row>
    <row r="129" spans="1:9" ht="25.5" x14ac:dyDescent="0.25">
      <c r="A129" s="280" t="s">
        <v>457</v>
      </c>
      <c r="B129" s="281" t="s">
        <v>454</v>
      </c>
      <c r="C129" s="281" t="s">
        <v>428</v>
      </c>
      <c r="D129" s="281"/>
      <c r="E129" s="281"/>
      <c r="F129" s="282"/>
      <c r="G129" s="279">
        <v>830</v>
      </c>
      <c r="H129" s="279">
        <v>830</v>
      </c>
      <c r="I129" s="276">
        <v>1</v>
      </c>
    </row>
    <row r="130" spans="1:9" x14ac:dyDescent="0.25">
      <c r="A130" s="283" t="s">
        <v>630</v>
      </c>
      <c r="B130" s="281" t="s">
        <v>454</v>
      </c>
      <c r="C130" s="281" t="s">
        <v>428</v>
      </c>
      <c r="D130" s="281">
        <v>7950140</v>
      </c>
      <c r="E130" s="281" t="s">
        <v>510</v>
      </c>
      <c r="F130" s="282"/>
      <c r="G130" s="284">
        <v>830</v>
      </c>
      <c r="H130" s="284">
        <v>830</v>
      </c>
      <c r="I130" s="276">
        <v>1</v>
      </c>
    </row>
    <row r="131" spans="1:9" ht="25.5" x14ac:dyDescent="0.25">
      <c r="A131" s="285" t="s">
        <v>445</v>
      </c>
      <c r="B131" s="286" t="s">
        <v>454</v>
      </c>
      <c r="C131" s="286" t="s">
        <v>428</v>
      </c>
      <c r="D131" s="286">
        <v>7950140</v>
      </c>
      <c r="E131" s="286" t="s">
        <v>510</v>
      </c>
      <c r="F131" s="287" t="s">
        <v>446</v>
      </c>
      <c r="G131" s="288">
        <v>830</v>
      </c>
      <c r="H131" s="289">
        <v>830</v>
      </c>
      <c r="I131" s="276">
        <v>1</v>
      </c>
    </row>
    <row r="132" spans="1:9" ht="45" x14ac:dyDescent="0.25">
      <c r="A132" s="290" t="s">
        <v>509</v>
      </c>
      <c r="B132" s="272"/>
      <c r="C132" s="272"/>
      <c r="D132" s="273">
        <v>7950150</v>
      </c>
      <c r="E132" s="272"/>
      <c r="F132" s="274"/>
      <c r="G132" s="275">
        <v>20299.2</v>
      </c>
      <c r="H132" s="275">
        <v>2776.8</v>
      </c>
      <c r="I132" s="276">
        <v>0.13700000000000001</v>
      </c>
    </row>
    <row r="133" spans="1:9" x14ac:dyDescent="0.25">
      <c r="A133" s="277" t="s">
        <v>432</v>
      </c>
      <c r="B133" s="278" t="s">
        <v>424</v>
      </c>
      <c r="C133" s="272"/>
      <c r="D133" s="272"/>
      <c r="E133" s="272"/>
      <c r="F133" s="274"/>
      <c r="G133" s="279">
        <v>20299.2</v>
      </c>
      <c r="H133" s="279">
        <v>2776.8</v>
      </c>
      <c r="I133" s="276">
        <v>0.13700000000000001</v>
      </c>
    </row>
    <row r="134" spans="1:9" x14ac:dyDescent="0.25">
      <c r="A134" s="280" t="s">
        <v>462</v>
      </c>
      <c r="B134" s="281" t="s">
        <v>424</v>
      </c>
      <c r="C134" s="281" t="s">
        <v>430</v>
      </c>
      <c r="D134" s="281"/>
      <c r="E134" s="281"/>
      <c r="F134" s="282"/>
      <c r="G134" s="279">
        <v>20299.2</v>
      </c>
      <c r="H134" s="279">
        <v>2776.8</v>
      </c>
      <c r="I134" s="276">
        <v>0.13700000000000001</v>
      </c>
    </row>
    <row r="135" spans="1:9" x14ac:dyDescent="0.25">
      <c r="A135" s="283" t="s">
        <v>508</v>
      </c>
      <c r="B135" s="281" t="s">
        <v>424</v>
      </c>
      <c r="C135" s="281" t="s">
        <v>430</v>
      </c>
      <c r="D135" s="281">
        <v>7950150</v>
      </c>
      <c r="E135" s="281" t="s">
        <v>447</v>
      </c>
      <c r="F135" s="282"/>
      <c r="G135" s="284">
        <v>20299.2</v>
      </c>
      <c r="H135" s="284">
        <v>2776.8</v>
      </c>
      <c r="I135" s="276">
        <v>0.13700000000000001</v>
      </c>
    </row>
    <row r="136" spans="1:9" ht="25.5" x14ac:dyDescent="0.25">
      <c r="A136" s="283" t="s">
        <v>490</v>
      </c>
      <c r="B136" s="286" t="s">
        <v>424</v>
      </c>
      <c r="C136" s="286" t="s">
        <v>430</v>
      </c>
      <c r="D136" s="286">
        <v>7950150</v>
      </c>
      <c r="E136" s="286" t="s">
        <v>447</v>
      </c>
      <c r="F136" s="287"/>
      <c r="G136" s="288">
        <v>20299.2</v>
      </c>
      <c r="H136" s="288">
        <v>2776.8</v>
      </c>
      <c r="I136" s="276">
        <v>0.13700000000000001</v>
      </c>
    </row>
    <row r="137" spans="1:9" ht="38.25" x14ac:dyDescent="0.25">
      <c r="A137" s="285" t="s">
        <v>458</v>
      </c>
      <c r="B137" s="286" t="s">
        <v>424</v>
      </c>
      <c r="C137" s="286" t="s">
        <v>430</v>
      </c>
      <c r="D137" s="286">
        <v>7950150</v>
      </c>
      <c r="E137" s="286" t="s">
        <v>447</v>
      </c>
      <c r="F137" s="287" t="s">
        <v>459</v>
      </c>
      <c r="G137" s="288">
        <v>20299.2</v>
      </c>
      <c r="H137" s="289">
        <v>2776.8</v>
      </c>
      <c r="I137" s="276">
        <v>0.13700000000000001</v>
      </c>
    </row>
    <row r="138" spans="1:9" ht="30" x14ac:dyDescent="0.25">
      <c r="A138" s="292" t="s">
        <v>507</v>
      </c>
      <c r="B138" s="272"/>
      <c r="C138" s="272"/>
      <c r="D138" s="273">
        <v>7950180</v>
      </c>
      <c r="E138" s="272"/>
      <c r="F138" s="274"/>
      <c r="G138" s="275">
        <v>918.69999999999993</v>
      </c>
      <c r="H138" s="275">
        <v>387.9</v>
      </c>
      <c r="I138" s="276">
        <v>0.42199999999999999</v>
      </c>
    </row>
    <row r="139" spans="1:9" x14ac:dyDescent="0.25">
      <c r="A139" s="277" t="s">
        <v>419</v>
      </c>
      <c r="B139" s="278" t="s">
        <v>420</v>
      </c>
      <c r="C139" s="272"/>
      <c r="D139" s="272"/>
      <c r="E139" s="272"/>
      <c r="F139" s="274"/>
      <c r="G139" s="279">
        <v>20</v>
      </c>
      <c r="H139" s="279">
        <v>0</v>
      </c>
      <c r="I139" s="276">
        <v>0</v>
      </c>
    </row>
    <row r="140" spans="1:9" x14ac:dyDescent="0.25">
      <c r="A140" s="280" t="s">
        <v>425</v>
      </c>
      <c r="B140" s="281" t="s">
        <v>420</v>
      </c>
      <c r="C140" s="281" t="s">
        <v>426</v>
      </c>
      <c r="D140" s="281"/>
      <c r="E140" s="281"/>
      <c r="F140" s="282"/>
      <c r="G140" s="279">
        <v>20</v>
      </c>
      <c r="H140" s="279">
        <v>0</v>
      </c>
      <c r="I140" s="276">
        <v>0</v>
      </c>
    </row>
    <row r="141" spans="1:9" x14ac:dyDescent="0.25">
      <c r="A141" s="283" t="s">
        <v>503</v>
      </c>
      <c r="B141" s="281" t="s">
        <v>420</v>
      </c>
      <c r="C141" s="281" t="s">
        <v>426</v>
      </c>
      <c r="D141" s="281" t="s">
        <v>506</v>
      </c>
      <c r="E141" s="281" t="s">
        <v>447</v>
      </c>
      <c r="F141" s="282"/>
      <c r="G141" s="284">
        <v>20</v>
      </c>
      <c r="H141" s="284">
        <v>0</v>
      </c>
      <c r="I141" s="276">
        <v>0</v>
      </c>
    </row>
    <row r="142" spans="1:9" ht="25.5" x14ac:dyDescent="0.25">
      <c r="A142" s="285" t="s">
        <v>417</v>
      </c>
      <c r="B142" s="286" t="s">
        <v>420</v>
      </c>
      <c r="C142" s="286" t="s">
        <v>426</v>
      </c>
      <c r="D142" s="286" t="s">
        <v>506</v>
      </c>
      <c r="E142" s="286" t="s">
        <v>447</v>
      </c>
      <c r="F142" s="287" t="s">
        <v>418</v>
      </c>
      <c r="G142" s="288">
        <v>20</v>
      </c>
      <c r="H142" s="289"/>
      <c r="I142" s="276">
        <v>0</v>
      </c>
    </row>
    <row r="143" spans="1:9" x14ac:dyDescent="0.25">
      <c r="A143" s="277" t="s">
        <v>467</v>
      </c>
      <c r="B143" s="278" t="s">
        <v>468</v>
      </c>
      <c r="C143" s="272"/>
      <c r="D143" s="272"/>
      <c r="E143" s="272"/>
      <c r="F143" s="274"/>
      <c r="G143" s="279">
        <v>701.9</v>
      </c>
      <c r="H143" s="279">
        <v>75.3</v>
      </c>
      <c r="I143" s="276">
        <v>0.107</v>
      </c>
    </row>
    <row r="144" spans="1:9" x14ac:dyDescent="0.25">
      <c r="A144" s="280" t="s">
        <v>472</v>
      </c>
      <c r="B144" s="281" t="s">
        <v>468</v>
      </c>
      <c r="C144" s="281" t="s">
        <v>430</v>
      </c>
      <c r="D144" s="281"/>
      <c r="E144" s="281"/>
      <c r="F144" s="282"/>
      <c r="G144" s="279">
        <v>701.9</v>
      </c>
      <c r="H144" s="279">
        <v>75.3</v>
      </c>
      <c r="I144" s="276">
        <v>0.107</v>
      </c>
    </row>
    <row r="145" spans="1:9" x14ac:dyDescent="0.25">
      <c r="A145" s="283" t="s">
        <v>505</v>
      </c>
      <c r="B145" s="281" t="s">
        <v>468</v>
      </c>
      <c r="C145" s="281" t="s">
        <v>430</v>
      </c>
      <c r="D145" s="281">
        <v>7950180</v>
      </c>
      <c r="E145" s="281" t="s">
        <v>628</v>
      </c>
      <c r="F145" s="282"/>
      <c r="G145" s="284">
        <v>255.4</v>
      </c>
      <c r="H145" s="284">
        <v>37.799999999999997</v>
      </c>
      <c r="I145" s="276">
        <v>0.14799999999999999</v>
      </c>
    </row>
    <row r="146" spans="1:9" ht="25.5" x14ac:dyDescent="0.25">
      <c r="A146" s="285" t="s">
        <v>504</v>
      </c>
      <c r="B146" s="286" t="s">
        <v>468</v>
      </c>
      <c r="C146" s="286" t="s">
        <v>430</v>
      </c>
      <c r="D146" s="286">
        <v>7950180</v>
      </c>
      <c r="E146" s="286" t="s">
        <v>628</v>
      </c>
      <c r="F146" s="287" t="s">
        <v>466</v>
      </c>
      <c r="G146" s="288">
        <v>255.4</v>
      </c>
      <c r="H146" s="289">
        <v>37.799999999999997</v>
      </c>
      <c r="I146" s="276">
        <v>0.14799999999999999</v>
      </c>
    </row>
    <row r="147" spans="1:9" x14ac:dyDescent="0.25">
      <c r="A147" s="283" t="s">
        <v>498</v>
      </c>
      <c r="B147" s="281" t="s">
        <v>468</v>
      </c>
      <c r="C147" s="281" t="s">
        <v>430</v>
      </c>
      <c r="D147" s="281">
        <v>7950180</v>
      </c>
      <c r="E147" s="281"/>
      <c r="F147" s="282"/>
      <c r="G147" s="288">
        <v>446.5</v>
      </c>
      <c r="H147" s="288">
        <v>37.5</v>
      </c>
      <c r="I147" s="276">
        <v>8.4000000000000005E-2</v>
      </c>
    </row>
    <row r="148" spans="1:9" ht="25.5" x14ac:dyDescent="0.25">
      <c r="A148" s="285" t="s">
        <v>473</v>
      </c>
      <c r="B148" s="286" t="s">
        <v>468</v>
      </c>
      <c r="C148" s="286" t="s">
        <v>430</v>
      </c>
      <c r="D148" s="286">
        <v>7950180</v>
      </c>
      <c r="E148" s="286" t="s">
        <v>628</v>
      </c>
      <c r="F148" s="287" t="s">
        <v>474</v>
      </c>
      <c r="G148" s="288">
        <v>140.4</v>
      </c>
      <c r="H148" s="289">
        <v>37.5</v>
      </c>
      <c r="I148" s="276">
        <v>0.26700000000000002</v>
      </c>
    </row>
    <row r="149" spans="1:9" ht="38.25" x14ac:dyDescent="0.25">
      <c r="A149" s="285" t="s">
        <v>479</v>
      </c>
      <c r="B149" s="286" t="s">
        <v>468</v>
      </c>
      <c r="C149" s="286" t="s">
        <v>430</v>
      </c>
      <c r="D149" s="286">
        <v>7950180</v>
      </c>
      <c r="E149" s="286" t="s">
        <v>628</v>
      </c>
      <c r="F149" s="287" t="s">
        <v>480</v>
      </c>
      <c r="G149" s="288">
        <v>306.10000000000002</v>
      </c>
      <c r="H149" s="289">
        <v>208.8</v>
      </c>
      <c r="I149" s="276">
        <v>0.68200000000000005</v>
      </c>
    </row>
    <row r="150" spans="1:9" x14ac:dyDescent="0.25">
      <c r="A150" s="277" t="s">
        <v>475</v>
      </c>
      <c r="B150" s="278" t="s">
        <v>461</v>
      </c>
      <c r="C150" s="272"/>
      <c r="D150" s="272"/>
      <c r="E150" s="272"/>
      <c r="F150" s="274"/>
      <c r="G150" s="279">
        <v>32.4</v>
      </c>
      <c r="H150" s="279">
        <v>0</v>
      </c>
      <c r="I150" s="276">
        <v>0</v>
      </c>
    </row>
    <row r="151" spans="1:9" x14ac:dyDescent="0.25">
      <c r="A151" s="280" t="s">
        <v>478</v>
      </c>
      <c r="B151" s="281" t="s">
        <v>461</v>
      </c>
      <c r="C151" s="281" t="s">
        <v>424</v>
      </c>
      <c r="D151" s="281"/>
      <c r="E151" s="281"/>
      <c r="F151" s="282"/>
      <c r="G151" s="279">
        <v>32.4</v>
      </c>
      <c r="H151" s="279">
        <v>0</v>
      </c>
      <c r="I151" s="276">
        <v>0</v>
      </c>
    </row>
    <row r="152" spans="1:9" x14ac:dyDescent="0.25">
      <c r="A152" s="283" t="s">
        <v>498</v>
      </c>
      <c r="B152" s="281" t="s">
        <v>461</v>
      </c>
      <c r="C152" s="281" t="s">
        <v>424</v>
      </c>
      <c r="D152" s="281">
        <v>7950180</v>
      </c>
      <c r="E152" s="281" t="s">
        <v>628</v>
      </c>
      <c r="F152" s="282"/>
      <c r="G152" s="295">
        <v>32.4</v>
      </c>
      <c r="H152" s="295">
        <v>21.6</v>
      </c>
      <c r="I152" s="276">
        <v>0.66700000000000004</v>
      </c>
    </row>
    <row r="153" spans="1:9" ht="25.5" x14ac:dyDescent="0.25">
      <c r="A153" s="285" t="s">
        <v>473</v>
      </c>
      <c r="B153" s="286" t="s">
        <v>461</v>
      </c>
      <c r="C153" s="286" t="s">
        <v>424</v>
      </c>
      <c r="D153" s="286">
        <v>7950180</v>
      </c>
      <c r="E153" s="286" t="s">
        <v>628</v>
      </c>
      <c r="F153" s="287" t="s">
        <v>474</v>
      </c>
      <c r="G153" s="288">
        <v>32.4</v>
      </c>
      <c r="H153" s="289">
        <v>21.6</v>
      </c>
      <c r="I153" s="276">
        <v>0.66700000000000004</v>
      </c>
    </row>
    <row r="154" spans="1:9" x14ac:dyDescent="0.25">
      <c r="A154" s="277" t="s">
        <v>481</v>
      </c>
      <c r="B154" s="278" t="s">
        <v>452</v>
      </c>
      <c r="C154" s="272"/>
      <c r="D154" s="272"/>
      <c r="E154" s="272"/>
      <c r="F154" s="274"/>
      <c r="G154" s="279">
        <v>164.4</v>
      </c>
      <c r="H154" s="279">
        <v>82.2</v>
      </c>
      <c r="I154" s="276">
        <v>0.5</v>
      </c>
    </row>
    <row r="155" spans="1:9" x14ac:dyDescent="0.25">
      <c r="A155" s="280" t="s">
        <v>483</v>
      </c>
      <c r="B155" s="281" t="s">
        <v>452</v>
      </c>
      <c r="C155" s="281" t="s">
        <v>436</v>
      </c>
      <c r="D155" s="281"/>
      <c r="E155" s="281"/>
      <c r="F155" s="282"/>
      <c r="G155" s="279">
        <v>164.4</v>
      </c>
      <c r="H155" s="279">
        <v>82.2</v>
      </c>
      <c r="I155" s="276">
        <v>0.5</v>
      </c>
    </row>
    <row r="156" spans="1:9" x14ac:dyDescent="0.25">
      <c r="A156" s="283" t="s">
        <v>502</v>
      </c>
      <c r="B156" s="281" t="s">
        <v>452</v>
      </c>
      <c r="C156" s="281" t="s">
        <v>436</v>
      </c>
      <c r="D156" s="281">
        <v>7950180</v>
      </c>
      <c r="E156" s="281" t="s">
        <v>447</v>
      </c>
      <c r="F156" s="282"/>
      <c r="G156" s="284">
        <v>164.4</v>
      </c>
      <c r="H156" s="284">
        <v>82.2</v>
      </c>
      <c r="I156" s="276">
        <v>0.5</v>
      </c>
    </row>
    <row r="157" spans="1:9" ht="38.25" x14ac:dyDescent="0.25">
      <c r="A157" s="285" t="s">
        <v>501</v>
      </c>
      <c r="B157" s="286" t="s">
        <v>452</v>
      </c>
      <c r="C157" s="286" t="s">
        <v>436</v>
      </c>
      <c r="D157" s="286">
        <v>7950180</v>
      </c>
      <c r="E157" s="286" t="s">
        <v>447</v>
      </c>
      <c r="F157" s="287" t="s">
        <v>480</v>
      </c>
      <c r="G157" s="288">
        <v>164.4</v>
      </c>
      <c r="H157" s="289">
        <v>82.2</v>
      </c>
      <c r="I157" s="276">
        <v>0.5</v>
      </c>
    </row>
    <row r="158" spans="1:9" ht="30" x14ac:dyDescent="0.25">
      <c r="A158" s="290" t="s">
        <v>500</v>
      </c>
      <c r="B158" s="293"/>
      <c r="C158" s="293"/>
      <c r="D158" s="273">
        <v>7950200</v>
      </c>
      <c r="E158" s="293"/>
      <c r="F158" s="296"/>
      <c r="G158" s="279">
        <v>3941.6</v>
      </c>
      <c r="H158" s="279">
        <v>0</v>
      </c>
      <c r="I158" s="276">
        <v>0</v>
      </c>
    </row>
    <row r="159" spans="1:9" x14ac:dyDescent="0.25">
      <c r="A159" s="277" t="s">
        <v>467</v>
      </c>
      <c r="B159" s="278" t="s">
        <v>468</v>
      </c>
      <c r="C159" s="293"/>
      <c r="D159" s="278">
        <v>7950200</v>
      </c>
      <c r="E159" s="293"/>
      <c r="F159" s="296"/>
      <c r="G159" s="279">
        <v>3286.5</v>
      </c>
      <c r="H159" s="279">
        <v>0</v>
      </c>
      <c r="I159" s="276">
        <v>0</v>
      </c>
    </row>
    <row r="160" spans="1:9" x14ac:dyDescent="0.25">
      <c r="A160" s="280" t="s">
        <v>472</v>
      </c>
      <c r="B160" s="281" t="s">
        <v>468</v>
      </c>
      <c r="C160" s="281" t="s">
        <v>430</v>
      </c>
      <c r="D160" s="281">
        <v>7950200</v>
      </c>
      <c r="E160" s="281"/>
      <c r="F160" s="282"/>
      <c r="G160" s="279">
        <v>3286.5</v>
      </c>
      <c r="H160" s="279">
        <v>0</v>
      </c>
      <c r="I160" s="276">
        <v>0</v>
      </c>
    </row>
    <row r="161" spans="1:9" ht="25.5" x14ac:dyDescent="0.25">
      <c r="A161" s="297" t="s">
        <v>499</v>
      </c>
      <c r="B161" s="281" t="s">
        <v>468</v>
      </c>
      <c r="C161" s="281" t="s">
        <v>430</v>
      </c>
      <c r="D161" s="281">
        <v>7950200</v>
      </c>
      <c r="E161" s="281"/>
      <c r="F161" s="281"/>
      <c r="G161" s="284">
        <v>3286.5</v>
      </c>
      <c r="H161" s="284">
        <v>0</v>
      </c>
      <c r="I161" s="276">
        <v>0</v>
      </c>
    </row>
    <row r="162" spans="1:9" x14ac:dyDescent="0.25">
      <c r="A162" s="297" t="s">
        <v>498</v>
      </c>
      <c r="B162" s="281" t="s">
        <v>468</v>
      </c>
      <c r="C162" s="281" t="s">
        <v>468</v>
      </c>
      <c r="D162" s="281">
        <v>7950200</v>
      </c>
      <c r="E162" s="281" t="s">
        <v>628</v>
      </c>
      <c r="F162" s="298" t="s">
        <v>466</v>
      </c>
      <c r="G162" s="288">
        <v>3286.5</v>
      </c>
      <c r="H162" s="289"/>
      <c r="I162" s="276">
        <v>0</v>
      </c>
    </row>
    <row r="163" spans="1:9" x14ac:dyDescent="0.25">
      <c r="A163" s="277" t="s">
        <v>481</v>
      </c>
      <c r="B163" s="278" t="s">
        <v>468</v>
      </c>
      <c r="C163" s="293"/>
      <c r="D163" s="281">
        <v>7950200</v>
      </c>
      <c r="E163" s="281"/>
      <c r="F163" s="298"/>
      <c r="G163" s="288">
        <v>655.1</v>
      </c>
      <c r="H163" s="288">
        <v>0</v>
      </c>
      <c r="I163" s="276">
        <v>0</v>
      </c>
    </row>
    <row r="164" spans="1:9" x14ac:dyDescent="0.25">
      <c r="A164" s="280" t="s">
        <v>483</v>
      </c>
      <c r="B164" s="281" t="s">
        <v>468</v>
      </c>
      <c r="C164" s="281" t="s">
        <v>468</v>
      </c>
      <c r="D164" s="281">
        <v>7950200</v>
      </c>
      <c r="E164" s="281"/>
      <c r="F164" s="298"/>
      <c r="G164" s="288">
        <v>655.1</v>
      </c>
      <c r="H164" s="288">
        <v>0</v>
      </c>
      <c r="I164" s="276">
        <v>0</v>
      </c>
    </row>
    <row r="165" spans="1:9" x14ac:dyDescent="0.25">
      <c r="A165" s="297" t="s">
        <v>498</v>
      </c>
      <c r="B165" s="281" t="s">
        <v>468</v>
      </c>
      <c r="C165" s="281" t="s">
        <v>468</v>
      </c>
      <c r="D165" s="281">
        <v>7950200</v>
      </c>
      <c r="E165" s="281"/>
      <c r="F165" s="298"/>
      <c r="G165" s="288">
        <v>655.1</v>
      </c>
      <c r="H165" s="288">
        <v>0</v>
      </c>
      <c r="I165" s="276">
        <v>0</v>
      </c>
    </row>
    <row r="166" spans="1:9" ht="38.25" x14ac:dyDescent="0.25">
      <c r="A166" s="285" t="s">
        <v>479</v>
      </c>
      <c r="B166" s="286" t="s">
        <v>468</v>
      </c>
      <c r="C166" s="286" t="s">
        <v>468</v>
      </c>
      <c r="D166" s="281">
        <v>7950200</v>
      </c>
      <c r="E166" s="286" t="s">
        <v>628</v>
      </c>
      <c r="F166" s="298" t="s">
        <v>480</v>
      </c>
      <c r="G166" s="288">
        <v>655.1</v>
      </c>
      <c r="H166" s="289"/>
      <c r="I166" s="276">
        <v>0</v>
      </c>
    </row>
    <row r="167" spans="1:9" ht="30" x14ac:dyDescent="0.25">
      <c r="A167" s="290" t="s">
        <v>496</v>
      </c>
      <c r="B167" s="293"/>
      <c r="C167" s="293"/>
      <c r="D167" s="273">
        <v>7950210</v>
      </c>
      <c r="E167" s="293"/>
      <c r="F167" s="299"/>
      <c r="G167" s="279">
        <v>100</v>
      </c>
      <c r="H167" s="279">
        <v>0</v>
      </c>
      <c r="I167" s="276">
        <v>0</v>
      </c>
    </row>
    <row r="168" spans="1:9" x14ac:dyDescent="0.25">
      <c r="A168" s="277" t="s">
        <v>438</v>
      </c>
      <c r="B168" s="278" t="s">
        <v>439</v>
      </c>
      <c r="C168" s="293"/>
      <c r="D168" s="281" t="s">
        <v>494</v>
      </c>
      <c r="E168" s="293"/>
      <c r="F168" s="296"/>
      <c r="G168" s="279">
        <v>100</v>
      </c>
      <c r="H168" s="279">
        <v>0</v>
      </c>
      <c r="I168" s="276">
        <v>0</v>
      </c>
    </row>
    <row r="169" spans="1:9" x14ac:dyDescent="0.25">
      <c r="A169" s="280" t="s">
        <v>441</v>
      </c>
      <c r="B169" s="281" t="s">
        <v>439</v>
      </c>
      <c r="C169" s="281" t="s">
        <v>428</v>
      </c>
      <c r="D169" s="281" t="s">
        <v>494</v>
      </c>
      <c r="E169" s="281"/>
      <c r="F169" s="282"/>
      <c r="G169" s="279">
        <v>100</v>
      </c>
      <c r="H169" s="279">
        <v>0</v>
      </c>
      <c r="I169" s="276">
        <v>0</v>
      </c>
    </row>
    <row r="170" spans="1:9" x14ac:dyDescent="0.25">
      <c r="A170" s="283" t="s">
        <v>495</v>
      </c>
      <c r="B170" s="281" t="s">
        <v>439</v>
      </c>
      <c r="C170" s="281" t="s">
        <v>428</v>
      </c>
      <c r="D170" s="281" t="s">
        <v>494</v>
      </c>
      <c r="E170" s="281" t="s">
        <v>629</v>
      </c>
      <c r="F170" s="282"/>
      <c r="G170" s="284">
        <v>100</v>
      </c>
      <c r="H170" s="284">
        <v>0</v>
      </c>
      <c r="I170" s="276">
        <v>0</v>
      </c>
    </row>
    <row r="171" spans="1:9" ht="25.5" x14ac:dyDescent="0.25">
      <c r="A171" s="285" t="s">
        <v>417</v>
      </c>
      <c r="B171" s="286" t="s">
        <v>439</v>
      </c>
      <c r="C171" s="286" t="s">
        <v>428</v>
      </c>
      <c r="D171" s="281" t="s">
        <v>494</v>
      </c>
      <c r="E171" s="286" t="s">
        <v>629</v>
      </c>
      <c r="F171" s="287" t="s">
        <v>418</v>
      </c>
      <c r="G171" s="288">
        <v>100</v>
      </c>
      <c r="H171" s="289"/>
      <c r="I171" s="276">
        <v>0</v>
      </c>
    </row>
    <row r="172" spans="1:9" ht="45" x14ac:dyDescent="0.25">
      <c r="A172" s="290" t="s">
        <v>493</v>
      </c>
      <c r="B172" s="293"/>
      <c r="C172" s="293"/>
      <c r="D172" s="273">
        <v>7950220</v>
      </c>
      <c r="E172" s="293"/>
      <c r="F172" s="296"/>
      <c r="G172" s="279">
        <v>1655</v>
      </c>
      <c r="H172" s="279">
        <v>248.6</v>
      </c>
      <c r="I172" s="276">
        <v>0.15</v>
      </c>
    </row>
    <row r="173" spans="1:9" x14ac:dyDescent="0.25">
      <c r="A173" s="277" t="s">
        <v>419</v>
      </c>
      <c r="B173" s="278" t="s">
        <v>420</v>
      </c>
      <c r="C173" s="293"/>
      <c r="D173" s="278">
        <v>7950220</v>
      </c>
      <c r="E173" s="293"/>
      <c r="F173" s="296"/>
      <c r="G173" s="279">
        <v>1575</v>
      </c>
      <c r="H173" s="279">
        <v>220.6</v>
      </c>
      <c r="I173" s="276">
        <v>0.14000000000000001</v>
      </c>
    </row>
    <row r="174" spans="1:9" x14ac:dyDescent="0.25">
      <c r="A174" s="280" t="s">
        <v>425</v>
      </c>
      <c r="B174" s="281" t="s">
        <v>420</v>
      </c>
      <c r="C174" s="281" t="s">
        <v>426</v>
      </c>
      <c r="D174" s="281">
        <v>7950220</v>
      </c>
      <c r="E174" s="281"/>
      <c r="F174" s="282"/>
      <c r="G174" s="279">
        <v>1575</v>
      </c>
      <c r="H174" s="279">
        <v>220.6</v>
      </c>
      <c r="I174" s="276">
        <v>0.14000000000000001</v>
      </c>
    </row>
    <row r="175" spans="1:9" ht="25.5" x14ac:dyDescent="0.25">
      <c r="A175" s="297" t="s">
        <v>492</v>
      </c>
      <c r="B175" s="281" t="s">
        <v>420</v>
      </c>
      <c r="C175" s="281" t="s">
        <v>426</v>
      </c>
      <c r="D175" s="281">
        <v>7950220</v>
      </c>
      <c r="E175" s="281" t="s">
        <v>491</v>
      </c>
      <c r="F175" s="281"/>
      <c r="G175" s="284">
        <v>1575</v>
      </c>
      <c r="H175" s="284">
        <v>220.6</v>
      </c>
      <c r="I175" s="276">
        <v>0.14000000000000001</v>
      </c>
    </row>
    <row r="176" spans="1:9" ht="25.5" x14ac:dyDescent="0.25">
      <c r="A176" s="300" t="s">
        <v>417</v>
      </c>
      <c r="B176" s="281" t="s">
        <v>420</v>
      </c>
      <c r="C176" s="281" t="s">
        <v>426</v>
      </c>
      <c r="D176" s="281">
        <v>7950220</v>
      </c>
      <c r="E176" s="281" t="s">
        <v>491</v>
      </c>
      <c r="F176" s="298" t="s">
        <v>418</v>
      </c>
      <c r="G176" s="289">
        <v>1575</v>
      </c>
      <c r="H176" s="301">
        <v>220.6</v>
      </c>
      <c r="I176" s="276">
        <v>0.14000000000000001</v>
      </c>
    </row>
    <row r="177" spans="1:9" x14ac:dyDescent="0.25">
      <c r="A177" s="277" t="s">
        <v>475</v>
      </c>
      <c r="B177" s="278" t="s">
        <v>461</v>
      </c>
      <c r="C177" s="293"/>
      <c r="D177" s="281">
        <v>7950220</v>
      </c>
      <c r="E177" s="293"/>
      <c r="F177" s="298"/>
      <c r="G177" s="289">
        <v>80</v>
      </c>
      <c r="H177" s="289">
        <v>28</v>
      </c>
      <c r="I177" s="276">
        <v>0.35</v>
      </c>
    </row>
    <row r="178" spans="1:9" x14ac:dyDescent="0.25">
      <c r="A178" s="280" t="s">
        <v>478</v>
      </c>
      <c r="B178" s="281" t="s">
        <v>461</v>
      </c>
      <c r="C178" s="281" t="s">
        <v>424</v>
      </c>
      <c r="D178" s="281">
        <v>7950220</v>
      </c>
      <c r="E178" s="281"/>
      <c r="F178" s="298"/>
      <c r="G178" s="289">
        <v>80</v>
      </c>
      <c r="H178" s="289">
        <v>28</v>
      </c>
      <c r="I178" s="276">
        <v>0.35</v>
      </c>
    </row>
    <row r="179" spans="1:9" ht="25.5" x14ac:dyDescent="0.25">
      <c r="A179" s="283" t="s">
        <v>490</v>
      </c>
      <c r="B179" s="281" t="s">
        <v>461</v>
      </c>
      <c r="C179" s="281" t="s">
        <v>424</v>
      </c>
      <c r="D179" s="281">
        <v>7950220</v>
      </c>
      <c r="E179" s="281" t="s">
        <v>448</v>
      </c>
      <c r="F179" s="298"/>
      <c r="G179" s="289">
        <v>80</v>
      </c>
      <c r="H179" s="289">
        <v>28</v>
      </c>
      <c r="I179" s="276">
        <v>0.35</v>
      </c>
    </row>
    <row r="180" spans="1:9" ht="25.5" x14ac:dyDescent="0.25">
      <c r="A180" s="285" t="s">
        <v>473</v>
      </c>
      <c r="B180" s="286" t="s">
        <v>461</v>
      </c>
      <c r="C180" s="286" t="s">
        <v>424</v>
      </c>
      <c r="D180" s="281">
        <v>7950220</v>
      </c>
      <c r="E180" s="286" t="s">
        <v>448</v>
      </c>
      <c r="F180" s="298" t="s">
        <v>474</v>
      </c>
      <c r="G180" s="289">
        <v>80</v>
      </c>
      <c r="H180" s="301">
        <v>28</v>
      </c>
      <c r="I180" s="276">
        <v>0.35</v>
      </c>
    </row>
    <row r="181" spans="1:9" ht="18.75" x14ac:dyDescent="0.3">
      <c r="A181" s="139"/>
      <c r="B181" s="138"/>
      <c r="C181" s="138"/>
      <c r="D181" s="138"/>
      <c r="E181" s="138"/>
      <c r="F181" s="137"/>
      <c r="G181" s="154"/>
      <c r="H181" s="155"/>
      <c r="I181" s="156"/>
    </row>
    <row r="182" spans="1:9" ht="18.75" x14ac:dyDescent="0.3">
      <c r="A182" s="302" t="s">
        <v>487</v>
      </c>
      <c r="B182" s="157"/>
      <c r="C182" s="157"/>
      <c r="D182" s="157"/>
      <c r="E182" s="157"/>
      <c r="F182" s="157"/>
      <c r="G182" s="157"/>
      <c r="H182" s="303"/>
      <c r="I182" s="157"/>
    </row>
    <row r="183" spans="1:9" ht="18.75" x14ac:dyDescent="0.3">
      <c r="A183" s="302" t="s">
        <v>647</v>
      </c>
      <c r="B183" s="157"/>
      <c r="C183" s="157"/>
      <c r="D183" s="157"/>
      <c r="E183" s="157"/>
      <c r="F183" s="157"/>
      <c r="G183" s="157"/>
      <c r="H183" s="303"/>
      <c r="I183" s="157"/>
    </row>
  </sheetData>
  <mergeCells count="3">
    <mergeCell ref="A1:I1"/>
    <mergeCell ref="A2:I2"/>
    <mergeCell ref="A3:I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26" workbookViewId="0">
      <selection activeCell="D165" sqref="D165"/>
    </sheetView>
  </sheetViews>
  <sheetFormatPr defaultRowHeight="15" x14ac:dyDescent="0.25"/>
  <cols>
    <col min="1" max="1" width="88.85546875" style="236" customWidth="1"/>
    <col min="2" max="2" width="3.28515625" style="236" bestFit="1" customWidth="1"/>
    <col min="3" max="3" width="4" style="236" bestFit="1" customWidth="1"/>
    <col min="4" max="4" width="8" style="236" bestFit="1" customWidth="1"/>
    <col min="5" max="5" width="4.5703125" style="236" bestFit="1" customWidth="1"/>
    <col min="6" max="6" width="6.7109375" style="236" bestFit="1" customWidth="1"/>
    <col min="7" max="8" width="15.7109375" style="236" bestFit="1" customWidth="1"/>
    <col min="9" max="9" width="12" style="236" bestFit="1" customWidth="1"/>
    <col min="10" max="16384" width="9.140625" style="236"/>
  </cols>
  <sheetData>
    <row r="1" spans="1:9" ht="19.5" x14ac:dyDescent="0.35">
      <c r="A1" s="262" t="s">
        <v>540</v>
      </c>
      <c r="B1" s="262"/>
      <c r="C1" s="262"/>
      <c r="D1" s="262"/>
      <c r="E1" s="262"/>
      <c r="F1" s="262"/>
      <c r="G1" s="262"/>
      <c r="H1" s="263"/>
      <c r="I1" s="263"/>
    </row>
    <row r="2" spans="1:9" ht="19.5" x14ac:dyDescent="0.35">
      <c r="A2" s="262" t="s">
        <v>616</v>
      </c>
      <c r="B2" s="262"/>
      <c r="C2" s="262"/>
      <c r="D2" s="262"/>
      <c r="E2" s="262"/>
      <c r="F2" s="262"/>
      <c r="G2" s="262"/>
      <c r="H2" s="263"/>
      <c r="I2" s="263"/>
    </row>
    <row r="3" spans="1:9" ht="19.5" x14ac:dyDescent="0.35">
      <c r="A3" s="262" t="s">
        <v>538</v>
      </c>
      <c r="B3" s="262"/>
      <c r="C3" s="262"/>
      <c r="D3" s="262"/>
      <c r="E3" s="262"/>
      <c r="F3" s="262"/>
      <c r="G3" s="262"/>
      <c r="H3" s="263"/>
      <c r="I3" s="263"/>
    </row>
    <row r="4" spans="1:9" ht="15.75" thickBot="1" x14ac:dyDescent="0.3"/>
    <row r="5" spans="1:9" ht="57.75" thickBot="1" x14ac:dyDescent="0.3">
      <c r="A5" s="145" t="s">
        <v>405</v>
      </c>
      <c r="B5" s="144" t="s">
        <v>407</v>
      </c>
      <c r="C5" s="144" t="s">
        <v>408</v>
      </c>
      <c r="D5" s="144" t="s">
        <v>409</v>
      </c>
      <c r="E5" s="144" t="s">
        <v>410</v>
      </c>
      <c r="F5" s="144" t="s">
        <v>537</v>
      </c>
      <c r="G5" s="143" t="s">
        <v>536</v>
      </c>
      <c r="H5" s="142" t="s">
        <v>627</v>
      </c>
      <c r="I5" s="142" t="s">
        <v>535</v>
      </c>
    </row>
    <row r="6" spans="1:9" x14ac:dyDescent="0.25">
      <c r="A6" s="141">
        <v>1</v>
      </c>
      <c r="B6" s="140" t="s">
        <v>411</v>
      </c>
      <c r="C6" s="140" t="s">
        <v>412</v>
      </c>
      <c r="D6" s="140" t="s">
        <v>413</v>
      </c>
      <c r="E6" s="140" t="s">
        <v>414</v>
      </c>
      <c r="F6" s="140" t="s">
        <v>415</v>
      </c>
      <c r="G6" s="140" t="s">
        <v>534</v>
      </c>
      <c r="H6" s="265">
        <v>8</v>
      </c>
      <c r="I6" s="265">
        <v>9</v>
      </c>
    </row>
    <row r="7" spans="1:9" ht="15.75" x14ac:dyDescent="0.25">
      <c r="A7" s="266" t="s">
        <v>533</v>
      </c>
      <c r="B7" s="267"/>
      <c r="C7" s="267"/>
      <c r="D7" s="267"/>
      <c r="E7" s="267"/>
      <c r="F7" s="268"/>
      <c r="G7" s="304">
        <v>283279.5</v>
      </c>
      <c r="H7" s="304">
        <v>148573.6</v>
      </c>
      <c r="I7" s="305">
        <v>0.52400000000000002</v>
      </c>
    </row>
    <row r="8" spans="1:9" ht="30" x14ac:dyDescent="0.25">
      <c r="A8" s="271" t="s">
        <v>615</v>
      </c>
      <c r="B8" s="293"/>
      <c r="C8" s="293"/>
      <c r="D8" s="273" t="s">
        <v>614</v>
      </c>
      <c r="E8" s="278"/>
      <c r="F8" s="274"/>
      <c r="G8" s="275">
        <v>660.7</v>
      </c>
      <c r="H8" s="275">
        <v>0</v>
      </c>
      <c r="I8" s="306">
        <v>0</v>
      </c>
    </row>
    <row r="9" spans="1:9" ht="25.5" x14ac:dyDescent="0.25">
      <c r="A9" s="277" t="s">
        <v>613</v>
      </c>
      <c r="B9" s="278"/>
      <c r="C9" s="293"/>
      <c r="D9" s="278" t="s">
        <v>612</v>
      </c>
      <c r="E9" s="278"/>
      <c r="F9" s="274"/>
      <c r="G9" s="275">
        <v>660.7</v>
      </c>
      <c r="H9" s="275">
        <v>0</v>
      </c>
      <c r="I9" s="306">
        <v>0</v>
      </c>
    </row>
    <row r="10" spans="1:9" ht="25.5" x14ac:dyDescent="0.25">
      <c r="A10" s="307" t="s">
        <v>611</v>
      </c>
      <c r="B10" s="278"/>
      <c r="C10" s="278"/>
      <c r="D10" s="278" t="s">
        <v>610</v>
      </c>
      <c r="E10" s="308"/>
      <c r="F10" s="274"/>
      <c r="G10" s="279">
        <v>660.7</v>
      </c>
      <c r="H10" s="279">
        <v>0</v>
      </c>
      <c r="I10" s="306">
        <v>0</v>
      </c>
    </row>
    <row r="11" spans="1:9" x14ac:dyDescent="0.25">
      <c r="A11" s="309" t="s">
        <v>438</v>
      </c>
      <c r="B11" s="278" t="s">
        <v>439</v>
      </c>
      <c r="C11" s="293"/>
      <c r="D11" s="278" t="s">
        <v>610</v>
      </c>
      <c r="E11" s="308"/>
      <c r="F11" s="282"/>
      <c r="G11" s="279">
        <v>660.7</v>
      </c>
      <c r="H11" s="279">
        <v>0</v>
      </c>
      <c r="I11" s="306">
        <v>0</v>
      </c>
    </row>
    <row r="12" spans="1:9" x14ac:dyDescent="0.25">
      <c r="A12" s="280" t="s">
        <v>441</v>
      </c>
      <c r="B12" s="281" t="s">
        <v>439</v>
      </c>
      <c r="C12" s="281" t="s">
        <v>428</v>
      </c>
      <c r="D12" s="281" t="s">
        <v>610</v>
      </c>
      <c r="E12" s="281"/>
      <c r="F12" s="282"/>
      <c r="G12" s="284">
        <v>660.7</v>
      </c>
      <c r="H12" s="284">
        <v>0</v>
      </c>
      <c r="I12" s="306">
        <v>0</v>
      </c>
    </row>
    <row r="13" spans="1:9" ht="25.5" x14ac:dyDescent="0.25">
      <c r="A13" s="297" t="s">
        <v>490</v>
      </c>
      <c r="B13" s="281" t="s">
        <v>439</v>
      </c>
      <c r="C13" s="281" t="s">
        <v>428</v>
      </c>
      <c r="D13" s="281" t="s">
        <v>610</v>
      </c>
      <c r="E13" s="281" t="s">
        <v>448</v>
      </c>
      <c r="F13" s="282"/>
      <c r="G13" s="284">
        <v>660.7</v>
      </c>
      <c r="H13" s="284">
        <v>0</v>
      </c>
      <c r="I13" s="306">
        <v>0</v>
      </c>
    </row>
    <row r="14" spans="1:9" ht="38.25" x14ac:dyDescent="0.25">
      <c r="A14" s="285" t="s">
        <v>458</v>
      </c>
      <c r="B14" s="286" t="s">
        <v>439</v>
      </c>
      <c r="C14" s="286" t="s">
        <v>428</v>
      </c>
      <c r="D14" s="286" t="s">
        <v>610</v>
      </c>
      <c r="E14" s="286" t="s">
        <v>448</v>
      </c>
      <c r="F14" s="287" t="s">
        <v>459</v>
      </c>
      <c r="G14" s="284">
        <v>660.7</v>
      </c>
      <c r="H14" s="284"/>
      <c r="I14" s="306">
        <v>0</v>
      </c>
    </row>
    <row r="15" spans="1:9" ht="30" x14ac:dyDescent="0.25">
      <c r="A15" s="271" t="s">
        <v>609</v>
      </c>
      <c r="B15" s="293"/>
      <c r="C15" s="293"/>
      <c r="D15" s="273" t="s">
        <v>608</v>
      </c>
      <c r="E15" s="293"/>
      <c r="F15" s="296"/>
      <c r="G15" s="279">
        <v>277047.5</v>
      </c>
      <c r="H15" s="279">
        <v>144747.20000000001</v>
      </c>
      <c r="I15" s="306">
        <v>0.52200000000000002</v>
      </c>
    </row>
    <row r="16" spans="1:9" ht="25.5" x14ac:dyDescent="0.25">
      <c r="A16" s="277" t="s">
        <v>607</v>
      </c>
      <c r="B16" s="278"/>
      <c r="C16" s="293"/>
      <c r="D16" s="278" t="s">
        <v>606</v>
      </c>
      <c r="E16" s="293"/>
      <c r="F16" s="296"/>
      <c r="G16" s="279">
        <v>3139.5</v>
      </c>
      <c r="H16" s="279">
        <v>0</v>
      </c>
      <c r="I16" s="306">
        <v>0</v>
      </c>
    </row>
    <row r="17" spans="1:9" ht="25.5" x14ac:dyDescent="0.25">
      <c r="A17" s="307" t="s">
        <v>631</v>
      </c>
      <c r="B17" s="278"/>
      <c r="C17" s="278"/>
      <c r="D17" s="278" t="s">
        <v>632</v>
      </c>
      <c r="E17" s="278"/>
      <c r="F17" s="296"/>
      <c r="G17" s="279">
        <v>1313.4</v>
      </c>
      <c r="H17" s="279"/>
      <c r="I17" s="306">
        <v>0</v>
      </c>
    </row>
    <row r="18" spans="1:9" x14ac:dyDescent="0.25">
      <c r="A18" s="309" t="s">
        <v>467</v>
      </c>
      <c r="B18" s="278" t="s">
        <v>468</v>
      </c>
      <c r="C18" s="293"/>
      <c r="D18" s="278" t="s">
        <v>632</v>
      </c>
      <c r="E18" s="293"/>
      <c r="F18" s="296"/>
      <c r="G18" s="279">
        <v>1313.4</v>
      </c>
      <c r="H18" s="279"/>
      <c r="I18" s="306">
        <v>0</v>
      </c>
    </row>
    <row r="19" spans="1:9" x14ac:dyDescent="0.25">
      <c r="A19" s="280" t="s">
        <v>472</v>
      </c>
      <c r="B19" s="281" t="s">
        <v>468</v>
      </c>
      <c r="C19" s="281" t="s">
        <v>430</v>
      </c>
      <c r="D19" s="281" t="s">
        <v>632</v>
      </c>
      <c r="E19" s="281"/>
      <c r="F19" s="296"/>
      <c r="G19" s="279">
        <v>1313.4</v>
      </c>
      <c r="H19" s="279"/>
      <c r="I19" s="306">
        <v>0</v>
      </c>
    </row>
    <row r="20" spans="1:9" ht="25.5" x14ac:dyDescent="0.25">
      <c r="A20" s="297" t="s">
        <v>633</v>
      </c>
      <c r="B20" s="281" t="s">
        <v>468</v>
      </c>
      <c r="C20" s="281" t="s">
        <v>430</v>
      </c>
      <c r="D20" s="281" t="s">
        <v>632</v>
      </c>
      <c r="E20" s="281" t="s">
        <v>628</v>
      </c>
      <c r="F20" s="296"/>
      <c r="G20" s="279">
        <v>1313.4</v>
      </c>
      <c r="H20" s="279"/>
      <c r="I20" s="306">
        <v>0</v>
      </c>
    </row>
    <row r="21" spans="1:9" ht="25.5" x14ac:dyDescent="0.25">
      <c r="A21" s="285" t="s">
        <v>465</v>
      </c>
      <c r="B21" s="286" t="s">
        <v>468</v>
      </c>
      <c r="C21" s="286" t="s">
        <v>430</v>
      </c>
      <c r="D21" s="286" t="s">
        <v>632</v>
      </c>
      <c r="E21" s="286" t="s">
        <v>628</v>
      </c>
      <c r="F21" s="287" t="s">
        <v>466</v>
      </c>
      <c r="G21" s="279">
        <v>1313.4</v>
      </c>
      <c r="H21" s="279"/>
      <c r="I21" s="306">
        <v>0</v>
      </c>
    </row>
    <row r="22" spans="1:9" ht="25.5" x14ac:dyDescent="0.25">
      <c r="A22" s="307" t="s">
        <v>634</v>
      </c>
      <c r="B22" s="278"/>
      <c r="C22" s="278"/>
      <c r="D22" s="278" t="s">
        <v>635</v>
      </c>
      <c r="E22" s="278"/>
      <c r="F22" s="278"/>
      <c r="G22" s="288">
        <v>1826.1</v>
      </c>
      <c r="H22" s="288"/>
      <c r="I22" s="306"/>
    </row>
    <row r="23" spans="1:9" x14ac:dyDescent="0.25">
      <c r="A23" s="309" t="s">
        <v>467</v>
      </c>
      <c r="B23" s="278" t="s">
        <v>468</v>
      </c>
      <c r="C23" s="293"/>
      <c r="D23" s="278" t="s">
        <v>635</v>
      </c>
      <c r="E23" s="293"/>
      <c r="F23" s="296"/>
      <c r="G23" s="288">
        <v>1826.1</v>
      </c>
      <c r="H23" s="288"/>
      <c r="I23" s="306"/>
    </row>
    <row r="24" spans="1:9" x14ac:dyDescent="0.25">
      <c r="A24" s="280" t="s">
        <v>472</v>
      </c>
      <c r="B24" s="281" t="s">
        <v>468</v>
      </c>
      <c r="C24" s="281" t="s">
        <v>430</v>
      </c>
      <c r="D24" s="281" t="s">
        <v>635</v>
      </c>
      <c r="E24" s="281"/>
      <c r="F24" s="310"/>
      <c r="G24" s="288">
        <v>1826.1</v>
      </c>
      <c r="H24" s="288"/>
      <c r="I24" s="306"/>
    </row>
    <row r="25" spans="1:9" ht="25.5" x14ac:dyDescent="0.25">
      <c r="A25" s="297" t="s">
        <v>633</v>
      </c>
      <c r="B25" s="281" t="s">
        <v>468</v>
      </c>
      <c r="C25" s="281" t="s">
        <v>430</v>
      </c>
      <c r="D25" s="281" t="s">
        <v>635</v>
      </c>
      <c r="E25" s="281" t="s">
        <v>628</v>
      </c>
      <c r="F25" s="281"/>
      <c r="G25" s="288">
        <v>1826.1</v>
      </c>
      <c r="H25" s="288"/>
      <c r="I25" s="306"/>
    </row>
    <row r="26" spans="1:9" ht="25.5" x14ac:dyDescent="0.25">
      <c r="A26" s="285" t="s">
        <v>465</v>
      </c>
      <c r="B26" s="286" t="s">
        <v>468</v>
      </c>
      <c r="C26" s="286" t="s">
        <v>430</v>
      </c>
      <c r="D26" s="286" t="s">
        <v>635</v>
      </c>
      <c r="E26" s="286" t="s">
        <v>628</v>
      </c>
      <c r="F26" s="287" t="s">
        <v>466</v>
      </c>
      <c r="G26" s="288">
        <v>1826.1</v>
      </c>
      <c r="H26" s="288"/>
      <c r="I26" s="306"/>
    </row>
    <row r="27" spans="1:9" ht="25.5" x14ac:dyDescent="0.25">
      <c r="A27" s="277" t="s">
        <v>605</v>
      </c>
      <c r="B27" s="278"/>
      <c r="C27" s="293"/>
      <c r="D27" s="278" t="s">
        <v>604</v>
      </c>
      <c r="E27" s="293"/>
      <c r="F27" s="296"/>
      <c r="G27" s="279">
        <v>2563.6</v>
      </c>
      <c r="H27" s="279">
        <v>723.5</v>
      </c>
      <c r="I27" s="306">
        <v>0.28199999999999997</v>
      </c>
    </row>
    <row r="28" spans="1:9" ht="25.5" x14ac:dyDescent="0.25">
      <c r="A28" s="307" t="s">
        <v>603</v>
      </c>
      <c r="B28" s="278"/>
      <c r="C28" s="278"/>
      <c r="D28" s="278" t="s">
        <v>602</v>
      </c>
      <c r="E28" s="278"/>
      <c r="F28" s="278"/>
      <c r="G28" s="294">
        <v>2563.6</v>
      </c>
      <c r="H28" s="294">
        <v>723.5</v>
      </c>
      <c r="I28" s="306">
        <v>0.28199999999999997</v>
      </c>
    </row>
    <row r="29" spans="1:9" x14ac:dyDescent="0.25">
      <c r="A29" s="309" t="s">
        <v>467</v>
      </c>
      <c r="B29" s="278" t="s">
        <v>468</v>
      </c>
      <c r="C29" s="293"/>
      <c r="D29" s="278" t="s">
        <v>602</v>
      </c>
      <c r="E29" s="293"/>
      <c r="F29" s="296"/>
      <c r="G29" s="284">
        <v>2563.6</v>
      </c>
      <c r="H29" s="284">
        <v>723.5</v>
      </c>
      <c r="I29" s="306">
        <v>0.28199999999999997</v>
      </c>
    </row>
    <row r="30" spans="1:9" x14ac:dyDescent="0.25">
      <c r="A30" s="280" t="s">
        <v>470</v>
      </c>
      <c r="B30" s="281" t="s">
        <v>468</v>
      </c>
      <c r="C30" s="281" t="s">
        <v>422</v>
      </c>
      <c r="D30" s="281" t="s">
        <v>602</v>
      </c>
      <c r="E30" s="281"/>
      <c r="F30" s="310"/>
      <c r="G30" s="284">
        <v>2563.6</v>
      </c>
      <c r="H30" s="284">
        <v>723.5</v>
      </c>
      <c r="I30" s="306">
        <v>0.28199999999999997</v>
      </c>
    </row>
    <row r="31" spans="1:9" x14ac:dyDescent="0.25">
      <c r="A31" s="297" t="s">
        <v>498</v>
      </c>
      <c r="B31" s="281" t="s">
        <v>468</v>
      </c>
      <c r="C31" s="281" t="s">
        <v>422</v>
      </c>
      <c r="D31" s="281" t="s">
        <v>602</v>
      </c>
      <c r="E31" s="281" t="s">
        <v>497</v>
      </c>
      <c r="F31" s="281"/>
      <c r="G31" s="284">
        <v>2563.6</v>
      </c>
      <c r="H31" s="284">
        <v>723.5</v>
      </c>
      <c r="I31" s="306">
        <v>0.28199999999999997</v>
      </c>
    </row>
    <row r="32" spans="1:9" ht="25.5" x14ac:dyDescent="0.25">
      <c r="A32" s="285" t="s">
        <v>465</v>
      </c>
      <c r="B32" s="286" t="s">
        <v>468</v>
      </c>
      <c r="C32" s="286" t="s">
        <v>422</v>
      </c>
      <c r="D32" s="286" t="s">
        <v>602</v>
      </c>
      <c r="E32" s="286" t="s">
        <v>497</v>
      </c>
      <c r="F32" s="287" t="s">
        <v>466</v>
      </c>
      <c r="G32" s="288">
        <v>2563.6</v>
      </c>
      <c r="H32" s="316">
        <v>723.5</v>
      </c>
      <c r="I32" s="306">
        <v>0.28199999999999997</v>
      </c>
    </row>
    <row r="33" spans="1:9" ht="25.5" x14ac:dyDescent="0.25">
      <c r="A33" s="277" t="s">
        <v>601</v>
      </c>
      <c r="B33" s="278"/>
      <c r="C33" s="293"/>
      <c r="D33" s="278" t="s">
        <v>600</v>
      </c>
      <c r="E33" s="293"/>
      <c r="F33" s="296"/>
      <c r="G33" s="279">
        <v>75</v>
      </c>
      <c r="H33" s="279">
        <v>0</v>
      </c>
      <c r="I33" s="306">
        <v>0</v>
      </c>
    </row>
    <row r="34" spans="1:9" ht="25.5" x14ac:dyDescent="0.25">
      <c r="A34" s="307" t="s">
        <v>499</v>
      </c>
      <c r="B34" s="278"/>
      <c r="C34" s="278"/>
      <c r="D34" s="278" t="s">
        <v>599</v>
      </c>
      <c r="E34" s="278"/>
      <c r="F34" s="278"/>
      <c r="G34" s="284">
        <v>75</v>
      </c>
      <c r="H34" s="284">
        <v>0</v>
      </c>
      <c r="I34" s="306">
        <v>0</v>
      </c>
    </row>
    <row r="35" spans="1:9" x14ac:dyDescent="0.25">
      <c r="A35" s="309" t="s">
        <v>467</v>
      </c>
      <c r="B35" s="278" t="s">
        <v>468</v>
      </c>
      <c r="C35" s="293"/>
      <c r="D35" s="278" t="s">
        <v>599</v>
      </c>
      <c r="E35" s="293"/>
      <c r="F35" s="296"/>
      <c r="G35" s="288">
        <v>75</v>
      </c>
      <c r="H35" s="288">
        <v>0</v>
      </c>
      <c r="I35" s="306">
        <v>0</v>
      </c>
    </row>
    <row r="36" spans="1:9" x14ac:dyDescent="0.25">
      <c r="A36" s="280" t="s">
        <v>472</v>
      </c>
      <c r="B36" s="281" t="s">
        <v>468</v>
      </c>
      <c r="C36" s="281" t="s">
        <v>430</v>
      </c>
      <c r="D36" s="281" t="s">
        <v>599</v>
      </c>
      <c r="E36" s="281"/>
      <c r="F36" s="310"/>
      <c r="G36" s="275">
        <v>75</v>
      </c>
      <c r="H36" s="275">
        <v>0</v>
      </c>
      <c r="I36" s="306">
        <v>0</v>
      </c>
    </row>
    <row r="37" spans="1:9" x14ac:dyDescent="0.25">
      <c r="A37" s="297" t="s">
        <v>498</v>
      </c>
      <c r="B37" s="281" t="s">
        <v>468</v>
      </c>
      <c r="C37" s="281" t="s">
        <v>430</v>
      </c>
      <c r="D37" s="281" t="s">
        <v>599</v>
      </c>
      <c r="E37" s="281" t="s">
        <v>497</v>
      </c>
      <c r="F37" s="281"/>
      <c r="G37" s="279">
        <v>75</v>
      </c>
      <c r="H37" s="279">
        <v>0</v>
      </c>
      <c r="I37" s="306">
        <v>0</v>
      </c>
    </row>
    <row r="38" spans="1:9" ht="25.5" x14ac:dyDescent="0.25">
      <c r="A38" s="285" t="s">
        <v>465</v>
      </c>
      <c r="B38" s="286" t="s">
        <v>468</v>
      </c>
      <c r="C38" s="286" t="s">
        <v>430</v>
      </c>
      <c r="D38" s="286" t="s">
        <v>599</v>
      </c>
      <c r="E38" s="286" t="s">
        <v>497</v>
      </c>
      <c r="F38" s="287" t="s">
        <v>466</v>
      </c>
      <c r="G38" s="279">
        <v>75</v>
      </c>
      <c r="H38" s="279"/>
      <c r="I38" s="306">
        <v>0</v>
      </c>
    </row>
    <row r="39" spans="1:9" ht="25.5" x14ac:dyDescent="0.25">
      <c r="A39" s="277" t="s">
        <v>598</v>
      </c>
      <c r="B39" s="278"/>
      <c r="C39" s="293"/>
      <c r="D39" s="278" t="s">
        <v>597</v>
      </c>
      <c r="E39" s="293"/>
      <c r="F39" s="296"/>
      <c r="G39" s="279">
        <v>3434.4</v>
      </c>
      <c r="H39" s="279">
        <v>921</v>
      </c>
      <c r="I39" s="306">
        <v>0.26800000000000002</v>
      </c>
    </row>
    <row r="40" spans="1:9" ht="25.5" x14ac:dyDescent="0.25">
      <c r="A40" s="307" t="s">
        <v>596</v>
      </c>
      <c r="B40" s="278"/>
      <c r="C40" s="278"/>
      <c r="D40" s="278" t="s">
        <v>595</v>
      </c>
      <c r="E40" s="278"/>
      <c r="F40" s="278"/>
      <c r="G40" s="288">
        <v>3434.4</v>
      </c>
      <c r="H40" s="288">
        <v>921</v>
      </c>
      <c r="I40" s="306">
        <v>0.26800000000000002</v>
      </c>
    </row>
    <row r="41" spans="1:9" x14ac:dyDescent="0.25">
      <c r="A41" s="309" t="s">
        <v>467</v>
      </c>
      <c r="B41" s="278" t="s">
        <v>468</v>
      </c>
      <c r="C41" s="293"/>
      <c r="D41" s="278" t="s">
        <v>595</v>
      </c>
      <c r="E41" s="293"/>
      <c r="F41" s="296"/>
      <c r="G41" s="279">
        <v>3434.4</v>
      </c>
      <c r="H41" s="279">
        <v>921</v>
      </c>
      <c r="I41" s="306">
        <v>0.26800000000000002</v>
      </c>
    </row>
    <row r="42" spans="1:9" x14ac:dyDescent="0.25">
      <c r="A42" s="280" t="s">
        <v>471</v>
      </c>
      <c r="B42" s="281" t="s">
        <v>468</v>
      </c>
      <c r="C42" s="281" t="s">
        <v>468</v>
      </c>
      <c r="D42" s="281" t="s">
        <v>595</v>
      </c>
      <c r="E42" s="281"/>
      <c r="F42" s="310"/>
      <c r="G42" s="279">
        <v>3434.4</v>
      </c>
      <c r="H42" s="279">
        <v>921</v>
      </c>
      <c r="I42" s="306">
        <v>0.26800000000000002</v>
      </c>
    </row>
    <row r="43" spans="1:9" x14ac:dyDescent="0.25">
      <c r="A43" s="283" t="s">
        <v>498</v>
      </c>
      <c r="B43" s="281" t="s">
        <v>468</v>
      </c>
      <c r="C43" s="281" t="s">
        <v>468</v>
      </c>
      <c r="D43" s="281" t="s">
        <v>595</v>
      </c>
      <c r="E43" s="281" t="s">
        <v>497</v>
      </c>
      <c r="F43" s="310"/>
      <c r="G43" s="284">
        <v>3434.4</v>
      </c>
      <c r="H43" s="284">
        <v>921</v>
      </c>
      <c r="I43" s="306">
        <v>0.26800000000000002</v>
      </c>
    </row>
    <row r="44" spans="1:9" ht="25.5" x14ac:dyDescent="0.25">
      <c r="A44" s="285" t="s">
        <v>465</v>
      </c>
      <c r="B44" s="286" t="s">
        <v>468</v>
      </c>
      <c r="C44" s="286" t="s">
        <v>468</v>
      </c>
      <c r="D44" s="286" t="s">
        <v>595</v>
      </c>
      <c r="E44" s="286" t="s">
        <v>497</v>
      </c>
      <c r="F44" s="287" t="s">
        <v>466</v>
      </c>
      <c r="G44" s="288">
        <v>3085.4</v>
      </c>
      <c r="H44" s="316">
        <v>780.4</v>
      </c>
      <c r="I44" s="306">
        <v>0.253</v>
      </c>
    </row>
    <row r="45" spans="1:9" ht="38.25" x14ac:dyDescent="0.25">
      <c r="A45" s="285" t="s">
        <v>479</v>
      </c>
      <c r="B45" s="286" t="s">
        <v>468</v>
      </c>
      <c r="C45" s="286" t="s">
        <v>468</v>
      </c>
      <c r="D45" s="286" t="s">
        <v>595</v>
      </c>
      <c r="E45" s="286" t="s">
        <v>497</v>
      </c>
      <c r="F45" s="287" t="s">
        <v>480</v>
      </c>
      <c r="G45" s="288">
        <v>349</v>
      </c>
      <c r="H45" s="316">
        <v>140.6</v>
      </c>
      <c r="I45" s="306">
        <v>0.40300000000000002</v>
      </c>
    </row>
    <row r="46" spans="1:9" ht="25.5" x14ac:dyDescent="0.25">
      <c r="A46" s="277" t="s">
        <v>594</v>
      </c>
      <c r="B46" s="278"/>
      <c r="C46" s="293"/>
      <c r="D46" s="278" t="s">
        <v>593</v>
      </c>
      <c r="E46" s="293"/>
      <c r="F46" s="296"/>
      <c r="G46" s="317">
        <v>158528.79999999999</v>
      </c>
      <c r="H46" s="317">
        <v>96431.3</v>
      </c>
      <c r="I46" s="316"/>
    </row>
    <row r="47" spans="1:9" ht="25.5" x14ac:dyDescent="0.25">
      <c r="A47" s="307" t="s">
        <v>592</v>
      </c>
      <c r="B47" s="278"/>
      <c r="C47" s="278"/>
      <c r="D47" s="278" t="s">
        <v>591</v>
      </c>
      <c r="E47" s="278"/>
      <c r="F47" s="278"/>
      <c r="G47" s="316">
        <v>158528.79999999999</v>
      </c>
      <c r="H47" s="316">
        <v>96431.3</v>
      </c>
      <c r="I47" s="306">
        <v>0.60799999999999998</v>
      </c>
    </row>
    <row r="48" spans="1:9" x14ac:dyDescent="0.25">
      <c r="A48" s="309" t="s">
        <v>467</v>
      </c>
      <c r="B48" s="278" t="s">
        <v>468</v>
      </c>
      <c r="C48" s="293"/>
      <c r="D48" s="278" t="s">
        <v>591</v>
      </c>
      <c r="E48" s="293"/>
      <c r="F48" s="296"/>
      <c r="G48" s="316">
        <v>158528.79999999999</v>
      </c>
      <c r="H48" s="316">
        <v>96431.3</v>
      </c>
      <c r="I48" s="306">
        <v>0.60799999999999998</v>
      </c>
    </row>
    <row r="49" spans="1:9" x14ac:dyDescent="0.25">
      <c r="A49" s="280" t="s">
        <v>470</v>
      </c>
      <c r="B49" s="281" t="s">
        <v>468</v>
      </c>
      <c r="C49" s="281" t="s">
        <v>422</v>
      </c>
      <c r="D49" s="281" t="s">
        <v>591</v>
      </c>
      <c r="E49" s="281"/>
      <c r="F49" s="310"/>
      <c r="G49" s="316">
        <v>158528.79999999999</v>
      </c>
      <c r="H49" s="316">
        <v>96431.3</v>
      </c>
      <c r="I49" s="306">
        <v>0.60799999999999998</v>
      </c>
    </row>
    <row r="50" spans="1:9" ht="38.25" x14ac:dyDescent="0.25">
      <c r="A50" s="297" t="s">
        <v>582</v>
      </c>
      <c r="B50" s="281" t="s">
        <v>468</v>
      </c>
      <c r="C50" s="281" t="s">
        <v>422</v>
      </c>
      <c r="D50" s="281" t="s">
        <v>591</v>
      </c>
      <c r="E50" s="281" t="s">
        <v>580</v>
      </c>
      <c r="F50" s="281"/>
      <c r="G50" s="316">
        <v>158528.79999999999</v>
      </c>
      <c r="H50" s="316">
        <v>96431.3</v>
      </c>
      <c r="I50" s="316">
        <v>0.60799999999999998</v>
      </c>
    </row>
    <row r="51" spans="1:9" ht="25.5" x14ac:dyDescent="0.25">
      <c r="A51" s="285" t="s">
        <v>465</v>
      </c>
      <c r="B51" s="286" t="s">
        <v>468</v>
      </c>
      <c r="C51" s="286" t="s">
        <v>422</v>
      </c>
      <c r="D51" s="286" t="s">
        <v>591</v>
      </c>
      <c r="E51" s="286" t="s">
        <v>580</v>
      </c>
      <c r="F51" s="287" t="s">
        <v>466</v>
      </c>
      <c r="G51" s="316">
        <v>158528.79999999999</v>
      </c>
      <c r="H51" s="316">
        <v>96431.3</v>
      </c>
      <c r="I51" s="316">
        <v>0.60799999999999998</v>
      </c>
    </row>
    <row r="52" spans="1:9" ht="38.25" x14ac:dyDescent="0.25">
      <c r="A52" s="307" t="s">
        <v>590</v>
      </c>
      <c r="B52" s="278"/>
      <c r="C52" s="278"/>
      <c r="D52" s="278" t="s">
        <v>589</v>
      </c>
      <c r="E52" s="278"/>
      <c r="F52" s="278"/>
      <c r="G52" s="317">
        <v>2871.2999999999997</v>
      </c>
      <c r="H52" s="317">
        <v>997.1</v>
      </c>
      <c r="I52" s="316">
        <v>0.34699999999999998</v>
      </c>
    </row>
    <row r="53" spans="1:9" x14ac:dyDescent="0.25">
      <c r="A53" s="309" t="s">
        <v>467</v>
      </c>
      <c r="B53" s="278" t="s">
        <v>468</v>
      </c>
      <c r="C53" s="293"/>
      <c r="D53" s="278" t="s">
        <v>589</v>
      </c>
      <c r="E53" s="293"/>
      <c r="F53" s="296"/>
      <c r="G53" s="316">
        <v>2871.2999999999997</v>
      </c>
      <c r="H53" s="316">
        <v>997.1</v>
      </c>
      <c r="I53" s="316">
        <v>0.34699999999999998</v>
      </c>
    </row>
    <row r="54" spans="1:9" x14ac:dyDescent="0.25">
      <c r="A54" s="280" t="s">
        <v>469</v>
      </c>
      <c r="B54" s="281" t="s">
        <v>468</v>
      </c>
      <c r="C54" s="281" t="s">
        <v>420</v>
      </c>
      <c r="D54" s="281" t="s">
        <v>589</v>
      </c>
      <c r="E54" s="281"/>
      <c r="F54" s="310"/>
      <c r="G54" s="316">
        <v>2871.2999999999997</v>
      </c>
      <c r="H54" s="316">
        <v>997.1</v>
      </c>
      <c r="I54" s="316">
        <v>0.34699999999999998</v>
      </c>
    </row>
    <row r="55" spans="1:9" ht="38.25" x14ac:dyDescent="0.25">
      <c r="A55" s="297" t="s">
        <v>582</v>
      </c>
      <c r="B55" s="281" t="s">
        <v>468</v>
      </c>
      <c r="C55" s="281" t="s">
        <v>420</v>
      </c>
      <c r="D55" s="281" t="s">
        <v>589</v>
      </c>
      <c r="E55" s="281" t="s">
        <v>580</v>
      </c>
      <c r="F55" s="281"/>
      <c r="G55" s="316">
        <v>2871.2999999999997</v>
      </c>
      <c r="H55" s="316">
        <v>997.1</v>
      </c>
      <c r="I55" s="316">
        <v>0.34699999999999998</v>
      </c>
    </row>
    <row r="56" spans="1:9" ht="25.5" x14ac:dyDescent="0.25">
      <c r="A56" s="285" t="s">
        <v>465</v>
      </c>
      <c r="B56" s="286" t="s">
        <v>468</v>
      </c>
      <c r="C56" s="286" t="s">
        <v>420</v>
      </c>
      <c r="D56" s="286" t="s">
        <v>589</v>
      </c>
      <c r="E56" s="286" t="s">
        <v>580</v>
      </c>
      <c r="F56" s="287" t="s">
        <v>466</v>
      </c>
      <c r="G56" s="316">
        <v>388.5</v>
      </c>
      <c r="H56" s="318">
        <v>124.7</v>
      </c>
      <c r="I56" s="316">
        <v>0.32100000000000001</v>
      </c>
    </row>
    <row r="57" spans="1:9" ht="25.5" x14ac:dyDescent="0.25">
      <c r="A57" s="285" t="s">
        <v>465</v>
      </c>
      <c r="B57" s="286" t="s">
        <v>468</v>
      </c>
      <c r="C57" s="286" t="s">
        <v>422</v>
      </c>
      <c r="D57" s="286" t="s">
        <v>589</v>
      </c>
      <c r="E57" s="286" t="s">
        <v>580</v>
      </c>
      <c r="F57" s="287" t="s">
        <v>466</v>
      </c>
      <c r="G57" s="316">
        <v>2138.1999999999998</v>
      </c>
      <c r="H57" s="318">
        <v>757.3</v>
      </c>
      <c r="I57" s="316">
        <v>0.35399999999999998</v>
      </c>
    </row>
    <row r="58" spans="1:9" ht="25.5" x14ac:dyDescent="0.25">
      <c r="A58" s="285" t="s">
        <v>473</v>
      </c>
      <c r="B58" s="286" t="s">
        <v>468</v>
      </c>
      <c r="C58" s="286" t="s">
        <v>422</v>
      </c>
      <c r="D58" s="286" t="s">
        <v>589</v>
      </c>
      <c r="E58" s="286" t="s">
        <v>580</v>
      </c>
      <c r="F58" s="287" t="s">
        <v>474</v>
      </c>
      <c r="G58" s="316">
        <v>258.39999999999998</v>
      </c>
      <c r="H58" s="318">
        <v>93.6</v>
      </c>
      <c r="I58" s="316">
        <v>0.36199999999999999</v>
      </c>
    </row>
    <row r="59" spans="1:9" ht="38.25" x14ac:dyDescent="0.25">
      <c r="A59" s="285" t="s">
        <v>479</v>
      </c>
      <c r="B59" s="286" t="s">
        <v>468</v>
      </c>
      <c r="C59" s="286" t="s">
        <v>422</v>
      </c>
      <c r="D59" s="286" t="s">
        <v>589</v>
      </c>
      <c r="E59" s="286" t="s">
        <v>580</v>
      </c>
      <c r="F59" s="287" t="s">
        <v>480</v>
      </c>
      <c r="G59" s="316">
        <v>86.2</v>
      </c>
      <c r="H59" s="318">
        <v>21.5</v>
      </c>
      <c r="I59" s="316">
        <v>0.249</v>
      </c>
    </row>
    <row r="60" spans="1:9" ht="38.25" x14ac:dyDescent="0.25">
      <c r="A60" s="307" t="s">
        <v>588</v>
      </c>
      <c r="B60" s="278"/>
      <c r="C60" s="278"/>
      <c r="D60" s="278" t="s">
        <v>587</v>
      </c>
      <c r="E60" s="278"/>
      <c r="F60" s="278"/>
      <c r="G60" s="317">
        <v>6447.8</v>
      </c>
      <c r="H60" s="317">
        <v>2849.1000000000004</v>
      </c>
      <c r="I60" s="316">
        <v>0.442</v>
      </c>
    </row>
    <row r="61" spans="1:9" x14ac:dyDescent="0.25">
      <c r="A61" s="309" t="s">
        <v>467</v>
      </c>
      <c r="B61" s="278" t="s">
        <v>468</v>
      </c>
      <c r="C61" s="293"/>
      <c r="D61" s="278" t="s">
        <v>587</v>
      </c>
      <c r="E61" s="293"/>
      <c r="F61" s="296"/>
      <c r="G61" s="316">
        <v>6447.8</v>
      </c>
      <c r="H61" s="316">
        <v>2849.1000000000004</v>
      </c>
      <c r="I61" s="316">
        <v>0.442</v>
      </c>
    </row>
    <row r="62" spans="1:9" x14ac:dyDescent="0.25">
      <c r="A62" s="280" t="s">
        <v>469</v>
      </c>
      <c r="B62" s="281" t="s">
        <v>468</v>
      </c>
      <c r="C62" s="281" t="s">
        <v>420</v>
      </c>
      <c r="D62" s="281" t="s">
        <v>587</v>
      </c>
      <c r="E62" s="281"/>
      <c r="F62" s="310"/>
      <c r="G62" s="316">
        <v>6447.8</v>
      </c>
      <c r="H62" s="316">
        <v>2849.1000000000004</v>
      </c>
      <c r="I62" s="316">
        <v>0.442</v>
      </c>
    </row>
    <row r="63" spans="1:9" ht="38.25" x14ac:dyDescent="0.25">
      <c r="A63" s="297" t="s">
        <v>582</v>
      </c>
      <c r="B63" s="281" t="s">
        <v>468</v>
      </c>
      <c r="C63" s="281" t="s">
        <v>420</v>
      </c>
      <c r="D63" s="281" t="s">
        <v>587</v>
      </c>
      <c r="E63" s="281" t="s">
        <v>580</v>
      </c>
      <c r="F63" s="281"/>
      <c r="G63" s="316">
        <v>6447.8</v>
      </c>
      <c r="H63" s="316">
        <v>2849.1000000000004</v>
      </c>
      <c r="I63" s="316">
        <v>0.442</v>
      </c>
    </row>
    <row r="64" spans="1:9" ht="25.5" x14ac:dyDescent="0.25">
      <c r="A64" s="285" t="s">
        <v>465</v>
      </c>
      <c r="B64" s="286" t="s">
        <v>468</v>
      </c>
      <c r="C64" s="286" t="s">
        <v>420</v>
      </c>
      <c r="D64" s="286" t="s">
        <v>587</v>
      </c>
      <c r="E64" s="286" t="s">
        <v>580</v>
      </c>
      <c r="F64" s="287" t="s">
        <v>466</v>
      </c>
      <c r="G64" s="316">
        <v>1545.2</v>
      </c>
      <c r="H64" s="318">
        <v>614</v>
      </c>
      <c r="I64" s="316">
        <v>0.39700000000000002</v>
      </c>
    </row>
    <row r="65" spans="1:9" ht="25.5" x14ac:dyDescent="0.25">
      <c r="A65" s="285" t="s">
        <v>465</v>
      </c>
      <c r="B65" s="286" t="s">
        <v>468</v>
      </c>
      <c r="C65" s="286" t="s">
        <v>422</v>
      </c>
      <c r="D65" s="286" t="s">
        <v>587</v>
      </c>
      <c r="E65" s="286" t="s">
        <v>580</v>
      </c>
      <c r="F65" s="287" t="s">
        <v>466</v>
      </c>
      <c r="G65" s="316">
        <v>3890.3</v>
      </c>
      <c r="H65" s="318">
        <v>1875.5</v>
      </c>
      <c r="I65" s="316">
        <v>0.48199999999999998</v>
      </c>
    </row>
    <row r="66" spans="1:9" ht="25.5" x14ac:dyDescent="0.25">
      <c r="A66" s="285" t="s">
        <v>473</v>
      </c>
      <c r="B66" s="286" t="s">
        <v>468</v>
      </c>
      <c r="C66" s="286" t="s">
        <v>422</v>
      </c>
      <c r="D66" s="286" t="s">
        <v>587</v>
      </c>
      <c r="E66" s="286" t="s">
        <v>580</v>
      </c>
      <c r="F66" s="287" t="s">
        <v>474</v>
      </c>
      <c r="G66" s="316">
        <v>728.6</v>
      </c>
      <c r="H66" s="318">
        <v>251.8</v>
      </c>
      <c r="I66" s="316">
        <v>0.34599999999999997</v>
      </c>
    </row>
    <row r="67" spans="1:9" ht="38.25" x14ac:dyDescent="0.25">
      <c r="A67" s="285" t="s">
        <v>479</v>
      </c>
      <c r="B67" s="286" t="s">
        <v>468</v>
      </c>
      <c r="C67" s="286" t="s">
        <v>422</v>
      </c>
      <c r="D67" s="286" t="s">
        <v>587</v>
      </c>
      <c r="E67" s="286" t="s">
        <v>580</v>
      </c>
      <c r="F67" s="287" t="s">
        <v>480</v>
      </c>
      <c r="G67" s="316">
        <v>283.7</v>
      </c>
      <c r="H67" s="318">
        <v>107.8</v>
      </c>
      <c r="I67" s="316">
        <v>0.38</v>
      </c>
    </row>
    <row r="68" spans="1:9" ht="25.5" x14ac:dyDescent="0.25">
      <c r="A68" s="307" t="s">
        <v>560</v>
      </c>
      <c r="B68" s="278"/>
      <c r="C68" s="278"/>
      <c r="D68" s="278" t="s">
        <v>586</v>
      </c>
      <c r="E68" s="278"/>
      <c r="F68" s="278"/>
      <c r="G68" s="317">
        <v>3468.2</v>
      </c>
      <c r="H68" s="317">
        <v>1425.8999999999999</v>
      </c>
      <c r="I68" s="316">
        <v>0.41099999999999998</v>
      </c>
    </row>
    <row r="69" spans="1:9" x14ac:dyDescent="0.25">
      <c r="A69" s="309" t="s">
        <v>467</v>
      </c>
      <c r="B69" s="278" t="s">
        <v>468</v>
      </c>
      <c r="C69" s="293"/>
      <c r="D69" s="278" t="s">
        <v>586</v>
      </c>
      <c r="E69" s="293"/>
      <c r="F69" s="296"/>
      <c r="G69" s="316">
        <v>3468.2</v>
      </c>
      <c r="H69" s="316">
        <v>1425.8999999999999</v>
      </c>
      <c r="I69" s="316">
        <v>0.41099999999999998</v>
      </c>
    </row>
    <row r="70" spans="1:9" x14ac:dyDescent="0.25">
      <c r="A70" s="280" t="s">
        <v>472</v>
      </c>
      <c r="B70" s="281" t="s">
        <v>468</v>
      </c>
      <c r="C70" s="281" t="s">
        <v>430</v>
      </c>
      <c r="D70" s="281" t="s">
        <v>586</v>
      </c>
      <c r="E70" s="281"/>
      <c r="F70" s="310"/>
      <c r="G70" s="316">
        <v>3468.2</v>
      </c>
      <c r="H70" s="316">
        <v>1425.8999999999999</v>
      </c>
      <c r="I70" s="316">
        <v>0.41099999999999998</v>
      </c>
    </row>
    <row r="71" spans="1:9" x14ac:dyDescent="0.25">
      <c r="A71" s="297" t="s">
        <v>559</v>
      </c>
      <c r="B71" s="281" t="s">
        <v>468</v>
      </c>
      <c r="C71" s="281" t="s">
        <v>430</v>
      </c>
      <c r="D71" s="281" t="s">
        <v>586</v>
      </c>
      <c r="E71" s="281" t="s">
        <v>431</v>
      </c>
      <c r="F71" s="281"/>
      <c r="G71" s="316">
        <v>2834.6</v>
      </c>
      <c r="H71" s="316">
        <v>1069.5999999999999</v>
      </c>
      <c r="I71" s="316">
        <v>0.377</v>
      </c>
    </row>
    <row r="72" spans="1:9" ht="25.5" x14ac:dyDescent="0.25">
      <c r="A72" s="285" t="s">
        <v>465</v>
      </c>
      <c r="B72" s="286" t="s">
        <v>468</v>
      </c>
      <c r="C72" s="286" t="s">
        <v>430</v>
      </c>
      <c r="D72" s="286" t="s">
        <v>586</v>
      </c>
      <c r="E72" s="286" t="s">
        <v>431</v>
      </c>
      <c r="F72" s="287" t="s">
        <v>466</v>
      </c>
      <c r="G72" s="316">
        <v>2834.6</v>
      </c>
      <c r="H72" s="318">
        <v>1069.5999999999999</v>
      </c>
      <c r="I72" s="316">
        <v>0.377</v>
      </c>
    </row>
    <row r="73" spans="1:9" x14ac:dyDescent="0.25">
      <c r="A73" s="297" t="s">
        <v>541</v>
      </c>
      <c r="B73" s="281" t="s">
        <v>468</v>
      </c>
      <c r="C73" s="281" t="s">
        <v>430</v>
      </c>
      <c r="D73" s="281" t="s">
        <v>586</v>
      </c>
      <c r="E73" s="281" t="s">
        <v>447</v>
      </c>
      <c r="F73" s="281"/>
      <c r="G73" s="316">
        <v>633.6</v>
      </c>
      <c r="H73" s="316">
        <v>356.3</v>
      </c>
      <c r="I73" s="316">
        <v>0.56200000000000006</v>
      </c>
    </row>
    <row r="74" spans="1:9" ht="25.5" x14ac:dyDescent="0.25">
      <c r="A74" s="285" t="s">
        <v>465</v>
      </c>
      <c r="B74" s="286" t="s">
        <v>468</v>
      </c>
      <c r="C74" s="286" t="s">
        <v>430</v>
      </c>
      <c r="D74" s="286" t="s">
        <v>586</v>
      </c>
      <c r="E74" s="286" t="s">
        <v>447</v>
      </c>
      <c r="F74" s="287" t="s">
        <v>466</v>
      </c>
      <c r="G74" s="316">
        <v>633.6</v>
      </c>
      <c r="H74" s="318">
        <v>356.3</v>
      </c>
      <c r="I74" s="316">
        <v>0.56200000000000006</v>
      </c>
    </row>
    <row r="75" spans="1:9" ht="25.5" x14ac:dyDescent="0.25">
      <c r="A75" s="307" t="s">
        <v>585</v>
      </c>
      <c r="B75" s="278"/>
      <c r="C75" s="278"/>
      <c r="D75" s="278" t="s">
        <v>584</v>
      </c>
      <c r="E75" s="278"/>
      <c r="F75" s="278"/>
      <c r="G75" s="317">
        <v>94918.9</v>
      </c>
      <c r="H75" s="317">
        <v>40134.1</v>
      </c>
      <c r="I75" s="316">
        <v>0.42299999999999999</v>
      </c>
    </row>
    <row r="76" spans="1:9" x14ac:dyDescent="0.25">
      <c r="A76" s="309" t="s">
        <v>467</v>
      </c>
      <c r="B76" s="278" t="s">
        <v>468</v>
      </c>
      <c r="C76" s="293"/>
      <c r="D76" s="278" t="s">
        <v>584</v>
      </c>
      <c r="E76" s="293"/>
      <c r="F76" s="296"/>
      <c r="G76" s="316">
        <v>94918.9</v>
      </c>
      <c r="H76" s="316">
        <v>40134.1</v>
      </c>
      <c r="I76" s="316">
        <v>0.42299999999999999</v>
      </c>
    </row>
    <row r="77" spans="1:9" x14ac:dyDescent="0.25">
      <c r="A77" s="280" t="s">
        <v>469</v>
      </c>
      <c r="B77" s="281" t="s">
        <v>468</v>
      </c>
      <c r="C77" s="281" t="s">
        <v>420</v>
      </c>
      <c r="D77" s="281" t="s">
        <v>584</v>
      </c>
      <c r="E77" s="281"/>
      <c r="F77" s="310"/>
      <c r="G77" s="316">
        <v>94918.9</v>
      </c>
      <c r="H77" s="316">
        <v>40134.1</v>
      </c>
      <c r="I77" s="316">
        <v>0.42299999999999999</v>
      </c>
    </row>
    <row r="78" spans="1:9" ht="38.25" x14ac:dyDescent="0.25">
      <c r="A78" s="297" t="s">
        <v>582</v>
      </c>
      <c r="B78" s="281" t="s">
        <v>468</v>
      </c>
      <c r="C78" s="281" t="s">
        <v>420</v>
      </c>
      <c r="D78" s="281" t="s">
        <v>584</v>
      </c>
      <c r="E78" s="281" t="s">
        <v>580</v>
      </c>
      <c r="F78" s="281"/>
      <c r="G78" s="316">
        <v>94918.9</v>
      </c>
      <c r="H78" s="316">
        <v>40134.1</v>
      </c>
      <c r="I78" s="316">
        <v>0.42299999999999999</v>
      </c>
    </row>
    <row r="79" spans="1:9" ht="25.5" x14ac:dyDescent="0.25">
      <c r="A79" s="285" t="s">
        <v>465</v>
      </c>
      <c r="B79" s="286" t="s">
        <v>468</v>
      </c>
      <c r="C79" s="286" t="s">
        <v>420</v>
      </c>
      <c r="D79" s="286" t="s">
        <v>584</v>
      </c>
      <c r="E79" s="286" t="s">
        <v>580</v>
      </c>
      <c r="F79" s="287" t="s">
        <v>466</v>
      </c>
      <c r="G79" s="316">
        <v>94918.9</v>
      </c>
      <c r="H79" s="318">
        <v>40134.1</v>
      </c>
      <c r="I79" s="316">
        <v>0.42299999999999999</v>
      </c>
    </row>
    <row r="80" spans="1:9" ht="25.5" x14ac:dyDescent="0.25">
      <c r="A80" s="307" t="s">
        <v>583</v>
      </c>
      <c r="B80" s="278"/>
      <c r="C80" s="278"/>
      <c r="D80" s="278" t="s">
        <v>581</v>
      </c>
      <c r="E80" s="278"/>
      <c r="F80" s="278"/>
      <c r="G80" s="317">
        <v>1600</v>
      </c>
      <c r="H80" s="317">
        <v>1265.2</v>
      </c>
      <c r="I80" s="316">
        <v>0.79100000000000004</v>
      </c>
    </row>
    <row r="81" spans="1:9" x14ac:dyDescent="0.25">
      <c r="A81" s="309" t="s">
        <v>467</v>
      </c>
      <c r="B81" s="278" t="s">
        <v>468</v>
      </c>
      <c r="C81" s="293"/>
      <c r="D81" s="278" t="s">
        <v>581</v>
      </c>
      <c r="E81" s="293"/>
      <c r="F81" s="296"/>
      <c r="G81" s="316">
        <v>1600</v>
      </c>
      <c r="H81" s="316">
        <v>1265.2</v>
      </c>
      <c r="I81" s="316">
        <v>0.79100000000000004</v>
      </c>
    </row>
    <row r="82" spans="1:9" x14ac:dyDescent="0.25">
      <c r="A82" s="280" t="s">
        <v>470</v>
      </c>
      <c r="B82" s="281" t="s">
        <v>468</v>
      </c>
      <c r="C82" s="281" t="s">
        <v>422</v>
      </c>
      <c r="D82" s="281" t="s">
        <v>581</v>
      </c>
      <c r="E82" s="281"/>
      <c r="F82" s="310"/>
      <c r="G82" s="316">
        <v>1600</v>
      </c>
      <c r="H82" s="316">
        <v>1265.2</v>
      </c>
      <c r="I82" s="316">
        <v>0.79100000000000004</v>
      </c>
    </row>
    <row r="83" spans="1:9" ht="38.25" x14ac:dyDescent="0.25">
      <c r="A83" s="297" t="s">
        <v>582</v>
      </c>
      <c r="B83" s="281" t="s">
        <v>468</v>
      </c>
      <c r="C83" s="281" t="s">
        <v>422</v>
      </c>
      <c r="D83" s="281" t="s">
        <v>581</v>
      </c>
      <c r="E83" s="281" t="s">
        <v>580</v>
      </c>
      <c r="F83" s="281"/>
      <c r="G83" s="316">
        <v>1600</v>
      </c>
      <c r="H83" s="316">
        <v>1265.2</v>
      </c>
      <c r="I83" s="316">
        <v>0.79100000000000004</v>
      </c>
    </row>
    <row r="84" spans="1:9" ht="25.5" x14ac:dyDescent="0.25">
      <c r="A84" s="285" t="s">
        <v>465</v>
      </c>
      <c r="B84" s="286" t="s">
        <v>468</v>
      </c>
      <c r="C84" s="286" t="s">
        <v>422</v>
      </c>
      <c r="D84" s="286" t="s">
        <v>581</v>
      </c>
      <c r="E84" s="286" t="s">
        <v>580</v>
      </c>
      <c r="F84" s="287" t="s">
        <v>466</v>
      </c>
      <c r="G84" s="316">
        <v>1600</v>
      </c>
      <c r="H84" s="318">
        <v>1265.2</v>
      </c>
      <c r="I84" s="316">
        <v>0.79100000000000004</v>
      </c>
    </row>
    <row r="85" spans="1:9" ht="30" x14ac:dyDescent="0.3">
      <c r="A85" s="271" t="s">
        <v>579</v>
      </c>
      <c r="B85" s="293"/>
      <c r="C85" s="293"/>
      <c r="D85" s="273" t="s">
        <v>578</v>
      </c>
      <c r="E85" s="293"/>
      <c r="F85" s="296"/>
      <c r="G85" s="319">
        <v>234.10000000000002</v>
      </c>
      <c r="H85" s="320">
        <v>0</v>
      </c>
      <c r="I85" s="320">
        <v>0</v>
      </c>
    </row>
    <row r="86" spans="1:9" x14ac:dyDescent="0.25">
      <c r="A86" s="277" t="s">
        <v>577</v>
      </c>
      <c r="B86" s="278"/>
      <c r="C86" s="293"/>
      <c r="D86" s="278" t="s">
        <v>576</v>
      </c>
      <c r="E86" s="293"/>
      <c r="F86" s="296"/>
      <c r="G86" s="316">
        <v>68.8</v>
      </c>
      <c r="H86" s="316">
        <v>0</v>
      </c>
      <c r="I86" s="316">
        <v>0</v>
      </c>
    </row>
    <row r="87" spans="1:9" ht="25.5" x14ac:dyDescent="0.25">
      <c r="A87" s="277" t="s">
        <v>636</v>
      </c>
      <c r="B87" s="278"/>
      <c r="C87" s="293"/>
      <c r="D87" s="278" t="s">
        <v>637</v>
      </c>
      <c r="E87" s="293"/>
      <c r="F87" s="296"/>
      <c r="G87" s="316">
        <v>2.6</v>
      </c>
      <c r="H87" s="316"/>
      <c r="I87" s="316"/>
    </row>
    <row r="88" spans="1:9" x14ac:dyDescent="0.25">
      <c r="A88" s="309" t="s">
        <v>475</v>
      </c>
      <c r="B88" s="278" t="s">
        <v>461</v>
      </c>
      <c r="C88" s="293"/>
      <c r="D88" s="281" t="s">
        <v>637</v>
      </c>
      <c r="E88" s="293"/>
      <c r="F88" s="296"/>
      <c r="G88" s="316">
        <v>2.6</v>
      </c>
      <c r="H88" s="316"/>
      <c r="I88" s="316"/>
    </row>
    <row r="89" spans="1:9" x14ac:dyDescent="0.25">
      <c r="A89" s="280" t="s">
        <v>476</v>
      </c>
      <c r="B89" s="281" t="s">
        <v>461</v>
      </c>
      <c r="C89" s="281" t="s">
        <v>420</v>
      </c>
      <c r="D89" s="281" t="s">
        <v>637</v>
      </c>
      <c r="E89" s="281"/>
      <c r="F89" s="282"/>
      <c r="G89" s="316">
        <v>2.6</v>
      </c>
      <c r="H89" s="316"/>
      <c r="I89" s="316"/>
    </row>
    <row r="90" spans="1:9" ht="25.5" x14ac:dyDescent="0.25">
      <c r="A90" s="297" t="s">
        <v>633</v>
      </c>
      <c r="B90" s="281" t="s">
        <v>461</v>
      </c>
      <c r="C90" s="281" t="s">
        <v>420</v>
      </c>
      <c r="D90" s="281" t="s">
        <v>637</v>
      </c>
      <c r="E90" s="281" t="s">
        <v>628</v>
      </c>
      <c r="F90" s="281"/>
      <c r="G90" s="316">
        <v>2.6</v>
      </c>
      <c r="H90" s="316"/>
      <c r="I90" s="316"/>
    </row>
    <row r="91" spans="1:9" ht="25.5" x14ac:dyDescent="0.25">
      <c r="A91" s="285" t="s">
        <v>473</v>
      </c>
      <c r="B91" s="286" t="s">
        <v>461</v>
      </c>
      <c r="C91" s="286" t="s">
        <v>420</v>
      </c>
      <c r="D91" s="286" t="s">
        <v>637</v>
      </c>
      <c r="E91" s="286" t="s">
        <v>628</v>
      </c>
      <c r="F91" s="287" t="s">
        <v>474</v>
      </c>
      <c r="G91" s="316">
        <v>2.6</v>
      </c>
      <c r="H91" s="316"/>
      <c r="I91" s="316"/>
    </row>
    <row r="92" spans="1:9" ht="25.5" x14ac:dyDescent="0.25">
      <c r="A92" s="277" t="s">
        <v>575</v>
      </c>
      <c r="B92" s="278"/>
      <c r="C92" s="293"/>
      <c r="D92" s="278" t="s">
        <v>574</v>
      </c>
      <c r="E92" s="293"/>
      <c r="F92" s="296"/>
      <c r="G92" s="316">
        <v>66.2</v>
      </c>
      <c r="H92" s="316">
        <v>0</v>
      </c>
      <c r="I92" s="316">
        <v>0</v>
      </c>
    </row>
    <row r="93" spans="1:9" x14ac:dyDescent="0.25">
      <c r="A93" s="309" t="s">
        <v>475</v>
      </c>
      <c r="B93" s="278" t="s">
        <v>461</v>
      </c>
      <c r="C93" s="293"/>
      <c r="D93" s="281" t="s">
        <v>574</v>
      </c>
      <c r="E93" s="293"/>
      <c r="F93" s="296"/>
      <c r="G93" s="316">
        <v>66.2</v>
      </c>
      <c r="H93" s="316">
        <v>0</v>
      </c>
      <c r="I93" s="316">
        <v>0</v>
      </c>
    </row>
    <row r="94" spans="1:9" x14ac:dyDescent="0.25">
      <c r="A94" s="280" t="s">
        <v>476</v>
      </c>
      <c r="B94" s="281" t="s">
        <v>461</v>
      </c>
      <c r="C94" s="281" t="s">
        <v>420</v>
      </c>
      <c r="D94" s="281" t="s">
        <v>574</v>
      </c>
      <c r="E94" s="281"/>
      <c r="F94" s="282"/>
      <c r="G94" s="316">
        <v>66.2</v>
      </c>
      <c r="H94" s="316">
        <v>0</v>
      </c>
      <c r="I94" s="316">
        <v>0</v>
      </c>
    </row>
    <row r="95" spans="1:9" x14ac:dyDescent="0.25">
      <c r="A95" s="297" t="s">
        <v>498</v>
      </c>
      <c r="B95" s="281" t="s">
        <v>461</v>
      </c>
      <c r="C95" s="281" t="s">
        <v>420</v>
      </c>
      <c r="D95" s="281" t="s">
        <v>574</v>
      </c>
      <c r="E95" s="281" t="s">
        <v>497</v>
      </c>
      <c r="F95" s="281"/>
      <c r="G95" s="316">
        <v>66.2</v>
      </c>
      <c r="H95" s="316">
        <v>0</v>
      </c>
      <c r="I95" s="316">
        <v>0</v>
      </c>
    </row>
    <row r="96" spans="1:9" ht="25.5" x14ac:dyDescent="0.25">
      <c r="A96" s="285" t="s">
        <v>473</v>
      </c>
      <c r="B96" s="286" t="s">
        <v>461</v>
      </c>
      <c r="C96" s="286" t="s">
        <v>420</v>
      </c>
      <c r="D96" s="286" t="s">
        <v>574</v>
      </c>
      <c r="E96" s="286" t="s">
        <v>497</v>
      </c>
      <c r="F96" s="287" t="s">
        <v>474</v>
      </c>
      <c r="G96" s="316">
        <v>66.2</v>
      </c>
      <c r="H96" s="318"/>
      <c r="I96" s="316">
        <v>0</v>
      </c>
    </row>
    <row r="97" spans="1:9" ht="25.5" x14ac:dyDescent="0.25">
      <c r="A97" s="277" t="s">
        <v>573</v>
      </c>
      <c r="B97" s="278"/>
      <c r="C97" s="293"/>
      <c r="D97" s="278" t="s">
        <v>572</v>
      </c>
      <c r="E97" s="293"/>
      <c r="F97" s="296"/>
      <c r="G97" s="316">
        <v>165.3</v>
      </c>
      <c r="H97" s="316">
        <v>0</v>
      </c>
      <c r="I97" s="316">
        <v>0</v>
      </c>
    </row>
    <row r="98" spans="1:9" ht="38.25" x14ac:dyDescent="0.25">
      <c r="A98" s="277" t="s">
        <v>571</v>
      </c>
      <c r="B98" s="278"/>
      <c r="C98" s="293"/>
      <c r="D98" s="278" t="s">
        <v>570</v>
      </c>
      <c r="E98" s="293"/>
      <c r="F98" s="296"/>
      <c r="G98" s="316">
        <v>165.3</v>
      </c>
      <c r="H98" s="316">
        <v>0</v>
      </c>
      <c r="I98" s="316">
        <v>0</v>
      </c>
    </row>
    <row r="99" spans="1:9" x14ac:dyDescent="0.25">
      <c r="A99" s="309" t="s">
        <v>475</v>
      </c>
      <c r="B99" s="278" t="s">
        <v>461</v>
      </c>
      <c r="C99" s="293"/>
      <c r="D99" s="281" t="s">
        <v>570</v>
      </c>
      <c r="E99" s="293"/>
      <c r="F99" s="296"/>
      <c r="G99" s="316">
        <v>165.3</v>
      </c>
      <c r="H99" s="316">
        <v>0</v>
      </c>
      <c r="I99" s="316">
        <v>0</v>
      </c>
    </row>
    <row r="100" spans="1:9" x14ac:dyDescent="0.25">
      <c r="A100" s="280" t="s">
        <v>476</v>
      </c>
      <c r="B100" s="281" t="s">
        <v>461</v>
      </c>
      <c r="C100" s="281" t="s">
        <v>420</v>
      </c>
      <c r="D100" s="281" t="s">
        <v>570</v>
      </c>
      <c r="E100" s="281"/>
      <c r="F100" s="282"/>
      <c r="G100" s="316">
        <v>165.3</v>
      </c>
      <c r="H100" s="316">
        <v>0</v>
      </c>
      <c r="I100" s="316">
        <v>0</v>
      </c>
    </row>
    <row r="101" spans="1:9" x14ac:dyDescent="0.25">
      <c r="A101" s="297" t="s">
        <v>498</v>
      </c>
      <c r="B101" s="281" t="s">
        <v>461</v>
      </c>
      <c r="C101" s="281" t="s">
        <v>420</v>
      </c>
      <c r="D101" s="281" t="s">
        <v>570</v>
      </c>
      <c r="E101" s="281" t="s">
        <v>497</v>
      </c>
      <c r="F101" s="281"/>
      <c r="G101" s="316">
        <v>165.3</v>
      </c>
      <c r="H101" s="316">
        <v>0</v>
      </c>
      <c r="I101" s="316">
        <v>0</v>
      </c>
    </row>
    <row r="102" spans="1:9" ht="25.5" x14ac:dyDescent="0.25">
      <c r="A102" s="285" t="s">
        <v>473</v>
      </c>
      <c r="B102" s="286" t="s">
        <v>461</v>
      </c>
      <c r="C102" s="286" t="s">
        <v>420</v>
      </c>
      <c r="D102" s="286" t="s">
        <v>570</v>
      </c>
      <c r="E102" s="286" t="s">
        <v>497</v>
      </c>
      <c r="F102" s="287" t="s">
        <v>474</v>
      </c>
      <c r="G102" s="316">
        <v>165.3</v>
      </c>
      <c r="H102" s="316"/>
      <c r="I102" s="316">
        <v>0</v>
      </c>
    </row>
    <row r="103" spans="1:9" ht="45" x14ac:dyDescent="0.3">
      <c r="A103" s="271" t="s">
        <v>569</v>
      </c>
      <c r="B103" s="293"/>
      <c r="C103" s="293"/>
      <c r="D103" s="273" t="s">
        <v>568</v>
      </c>
      <c r="E103" s="293"/>
      <c r="F103" s="296"/>
      <c r="G103" s="319">
        <v>2000</v>
      </c>
      <c r="H103" s="319">
        <v>2000</v>
      </c>
      <c r="I103" s="316">
        <v>1</v>
      </c>
    </row>
    <row r="104" spans="1:9" ht="25.5" x14ac:dyDescent="0.25">
      <c r="A104" s="277" t="s">
        <v>567</v>
      </c>
      <c r="B104" s="278"/>
      <c r="C104" s="293"/>
      <c r="D104" s="278" t="s">
        <v>566</v>
      </c>
      <c r="E104" s="293"/>
      <c r="F104" s="296"/>
      <c r="G104" s="316">
        <v>2000</v>
      </c>
      <c r="H104" s="316">
        <v>2000</v>
      </c>
      <c r="I104" s="316">
        <v>1</v>
      </c>
    </row>
    <row r="105" spans="1:9" x14ac:dyDescent="0.25">
      <c r="A105" s="277" t="s">
        <v>638</v>
      </c>
      <c r="B105" s="278"/>
      <c r="C105" s="293"/>
      <c r="D105" s="278" t="s">
        <v>639</v>
      </c>
      <c r="E105" s="293"/>
      <c r="F105" s="296"/>
      <c r="G105" s="316">
        <v>2000</v>
      </c>
      <c r="H105" s="316">
        <v>2000</v>
      </c>
      <c r="I105" s="316">
        <v>1</v>
      </c>
    </row>
    <row r="106" spans="1:9" x14ac:dyDescent="0.25">
      <c r="A106" s="277" t="s">
        <v>640</v>
      </c>
      <c r="B106" s="278"/>
      <c r="C106" s="293"/>
      <c r="D106" s="278" t="s">
        <v>565</v>
      </c>
      <c r="E106" s="293"/>
      <c r="F106" s="296"/>
      <c r="G106" s="316">
        <v>2000</v>
      </c>
      <c r="H106" s="316">
        <v>2000</v>
      </c>
      <c r="I106" s="316">
        <v>1</v>
      </c>
    </row>
    <row r="107" spans="1:9" x14ac:dyDescent="0.25">
      <c r="A107" s="277" t="s">
        <v>435</v>
      </c>
      <c r="B107" s="278" t="s">
        <v>436</v>
      </c>
      <c r="C107" s="293"/>
      <c r="D107" s="278" t="s">
        <v>565</v>
      </c>
      <c r="E107" s="293"/>
      <c r="F107" s="296"/>
      <c r="G107" s="316">
        <v>2000</v>
      </c>
      <c r="H107" s="316">
        <v>2000</v>
      </c>
      <c r="I107" s="316">
        <v>1</v>
      </c>
    </row>
    <row r="108" spans="1:9" x14ac:dyDescent="0.25">
      <c r="A108" s="280" t="s">
        <v>463</v>
      </c>
      <c r="B108" s="281" t="s">
        <v>436</v>
      </c>
      <c r="C108" s="281" t="s">
        <v>420</v>
      </c>
      <c r="D108" s="281" t="s">
        <v>565</v>
      </c>
      <c r="E108" s="281"/>
      <c r="F108" s="282"/>
      <c r="G108" s="316">
        <v>2000</v>
      </c>
      <c r="H108" s="316">
        <v>2000</v>
      </c>
      <c r="I108" s="316">
        <v>1</v>
      </c>
    </row>
    <row r="109" spans="1:9" x14ac:dyDescent="0.25">
      <c r="A109" s="311" t="s">
        <v>541</v>
      </c>
      <c r="B109" s="281" t="s">
        <v>436</v>
      </c>
      <c r="C109" s="281" t="s">
        <v>420</v>
      </c>
      <c r="D109" s="281" t="s">
        <v>565</v>
      </c>
      <c r="E109" s="281" t="s">
        <v>447</v>
      </c>
      <c r="F109" s="282"/>
      <c r="G109" s="316">
        <v>2000</v>
      </c>
      <c r="H109" s="316">
        <v>2000</v>
      </c>
      <c r="I109" s="316">
        <v>1</v>
      </c>
    </row>
    <row r="110" spans="1:9" ht="38.25" x14ac:dyDescent="0.25">
      <c r="A110" s="285" t="s">
        <v>458</v>
      </c>
      <c r="B110" s="286" t="s">
        <v>436</v>
      </c>
      <c r="C110" s="286" t="s">
        <v>420</v>
      </c>
      <c r="D110" s="281" t="s">
        <v>565</v>
      </c>
      <c r="E110" s="286" t="s">
        <v>447</v>
      </c>
      <c r="F110" s="287" t="s">
        <v>459</v>
      </c>
      <c r="G110" s="316">
        <v>2000</v>
      </c>
      <c r="H110" s="316">
        <v>2000</v>
      </c>
      <c r="I110" s="316">
        <v>1</v>
      </c>
    </row>
    <row r="111" spans="1:9" ht="30" x14ac:dyDescent="0.3">
      <c r="A111" s="271" t="s">
        <v>564</v>
      </c>
      <c r="B111" s="293"/>
      <c r="C111" s="293"/>
      <c r="D111" s="273" t="s">
        <v>563</v>
      </c>
      <c r="E111" s="293"/>
      <c r="F111" s="296"/>
      <c r="G111" s="319">
        <v>1150.3999999999999</v>
      </c>
      <c r="H111" s="321">
        <v>73.099999999999994</v>
      </c>
      <c r="I111" s="322">
        <v>6.4000000000000001E-2</v>
      </c>
    </row>
    <row r="112" spans="1:9" x14ac:dyDescent="0.25">
      <c r="A112" s="277" t="s">
        <v>562</v>
      </c>
      <c r="B112" s="278"/>
      <c r="C112" s="293"/>
      <c r="D112" s="278" t="s">
        <v>561</v>
      </c>
      <c r="E112" s="293"/>
      <c r="F112" s="296"/>
      <c r="G112" s="316">
        <v>1150.3999999999999</v>
      </c>
      <c r="H112" s="316">
        <v>73.099999999999994</v>
      </c>
      <c r="I112" s="323">
        <v>6.4000000000000001E-2</v>
      </c>
    </row>
    <row r="113" spans="1:9" ht="25.5" x14ac:dyDescent="0.25">
      <c r="A113" s="277" t="s">
        <v>560</v>
      </c>
      <c r="B113" s="278"/>
      <c r="C113" s="293"/>
      <c r="D113" s="278" t="s">
        <v>558</v>
      </c>
      <c r="E113" s="293"/>
      <c r="F113" s="296"/>
      <c r="G113" s="316">
        <v>1150.3999999999999</v>
      </c>
      <c r="H113" s="316">
        <v>73.099999999999994</v>
      </c>
      <c r="I113" s="323">
        <v>6.4000000000000001E-2</v>
      </c>
    </row>
    <row r="114" spans="1:9" x14ac:dyDescent="0.25">
      <c r="A114" s="277" t="s">
        <v>419</v>
      </c>
      <c r="B114" s="278" t="s">
        <v>420</v>
      </c>
      <c r="C114" s="293"/>
      <c r="D114" s="278" t="s">
        <v>558</v>
      </c>
      <c r="E114" s="293"/>
      <c r="F114" s="296"/>
      <c r="G114" s="316">
        <v>1150.3999999999999</v>
      </c>
      <c r="H114" s="316">
        <v>73.099999999999994</v>
      </c>
      <c r="I114" s="323">
        <v>6.4000000000000001E-2</v>
      </c>
    </row>
    <row r="115" spans="1:9" x14ac:dyDescent="0.25">
      <c r="A115" s="280" t="s">
        <v>425</v>
      </c>
      <c r="B115" s="281" t="s">
        <v>420</v>
      </c>
      <c r="C115" s="281" t="s">
        <v>426</v>
      </c>
      <c r="D115" s="281" t="s">
        <v>558</v>
      </c>
      <c r="E115" s="281"/>
      <c r="F115" s="282"/>
      <c r="G115" s="316">
        <v>1150.3999999999999</v>
      </c>
      <c r="H115" s="316">
        <v>73.099999999999994</v>
      </c>
      <c r="I115" s="323">
        <v>6.4000000000000001E-2</v>
      </c>
    </row>
    <row r="116" spans="1:9" x14ac:dyDescent="0.25">
      <c r="A116" s="311" t="s">
        <v>559</v>
      </c>
      <c r="B116" s="281" t="s">
        <v>420</v>
      </c>
      <c r="C116" s="281" t="s">
        <v>426</v>
      </c>
      <c r="D116" s="281" t="s">
        <v>558</v>
      </c>
      <c r="E116" s="281" t="s">
        <v>431</v>
      </c>
      <c r="F116" s="282"/>
      <c r="G116" s="316">
        <v>1030.0999999999999</v>
      </c>
      <c r="H116" s="316">
        <v>73.099999999999994</v>
      </c>
      <c r="I116" s="323">
        <v>7.0999999999999994E-2</v>
      </c>
    </row>
    <row r="117" spans="1:9" ht="25.5" x14ac:dyDescent="0.25">
      <c r="A117" s="285" t="s">
        <v>417</v>
      </c>
      <c r="B117" s="286" t="s">
        <v>420</v>
      </c>
      <c r="C117" s="286" t="s">
        <v>426</v>
      </c>
      <c r="D117" s="281" t="s">
        <v>558</v>
      </c>
      <c r="E117" s="286" t="s">
        <v>431</v>
      </c>
      <c r="F117" s="287" t="s">
        <v>418</v>
      </c>
      <c r="G117" s="316">
        <v>1030.0999999999999</v>
      </c>
      <c r="H117" s="316">
        <v>73.099999999999994</v>
      </c>
      <c r="I117" s="323">
        <v>7.0999999999999994E-2</v>
      </c>
    </row>
    <row r="118" spans="1:9" x14ac:dyDescent="0.25">
      <c r="A118" s="311" t="s">
        <v>541</v>
      </c>
      <c r="B118" s="281" t="s">
        <v>420</v>
      </c>
      <c r="C118" s="281" t="s">
        <v>426</v>
      </c>
      <c r="D118" s="281" t="s">
        <v>558</v>
      </c>
      <c r="E118" s="281" t="s">
        <v>447</v>
      </c>
      <c r="F118" s="282"/>
      <c r="G118" s="316">
        <v>120.3</v>
      </c>
      <c r="H118" s="316">
        <v>0</v>
      </c>
      <c r="I118" s="323">
        <v>0</v>
      </c>
    </row>
    <row r="119" spans="1:9" ht="25.5" x14ac:dyDescent="0.25">
      <c r="A119" s="285" t="s">
        <v>417</v>
      </c>
      <c r="B119" s="286" t="s">
        <v>420</v>
      </c>
      <c r="C119" s="286" t="s">
        <v>426</v>
      </c>
      <c r="D119" s="281" t="s">
        <v>558</v>
      </c>
      <c r="E119" s="286" t="s">
        <v>447</v>
      </c>
      <c r="F119" s="287" t="s">
        <v>418</v>
      </c>
      <c r="G119" s="316">
        <v>120.3</v>
      </c>
      <c r="H119" s="316"/>
      <c r="I119" s="323">
        <v>0</v>
      </c>
    </row>
    <row r="120" spans="1:9" ht="30" x14ac:dyDescent="0.3">
      <c r="A120" s="271" t="s">
        <v>557</v>
      </c>
      <c r="B120" s="293"/>
      <c r="C120" s="293"/>
      <c r="D120" s="273" t="s">
        <v>556</v>
      </c>
      <c r="E120" s="293"/>
      <c r="F120" s="296"/>
      <c r="G120" s="319">
        <v>1753.3000000000002</v>
      </c>
      <c r="H120" s="319">
        <v>1753.3000000000002</v>
      </c>
      <c r="I120" s="323">
        <v>1</v>
      </c>
    </row>
    <row r="121" spans="1:9" x14ac:dyDescent="0.25">
      <c r="A121" s="277" t="s">
        <v>555</v>
      </c>
      <c r="B121" s="278"/>
      <c r="C121" s="293"/>
      <c r="D121" s="278" t="s">
        <v>554</v>
      </c>
      <c r="E121" s="293"/>
      <c r="F121" s="296"/>
      <c r="G121" s="316">
        <v>1222.9000000000001</v>
      </c>
      <c r="H121" s="316">
        <v>1222.9000000000001</v>
      </c>
      <c r="I121" s="323">
        <v>1</v>
      </c>
    </row>
    <row r="122" spans="1:9" x14ac:dyDescent="0.25">
      <c r="A122" s="277" t="s">
        <v>553</v>
      </c>
      <c r="B122" s="278"/>
      <c r="C122" s="293"/>
      <c r="D122" s="278" t="s">
        <v>552</v>
      </c>
      <c r="E122" s="293"/>
      <c r="F122" s="296"/>
      <c r="G122" s="316">
        <v>1222.9000000000001</v>
      </c>
      <c r="H122" s="316">
        <v>1222.9000000000001</v>
      </c>
      <c r="I122" s="323">
        <v>1</v>
      </c>
    </row>
    <row r="123" spans="1:9" x14ac:dyDescent="0.25">
      <c r="A123" s="277" t="s">
        <v>441</v>
      </c>
      <c r="B123" s="278" t="s">
        <v>439</v>
      </c>
      <c r="C123" s="293"/>
      <c r="D123" s="278" t="s">
        <v>552</v>
      </c>
      <c r="E123" s="293"/>
      <c r="F123" s="296"/>
      <c r="G123" s="316">
        <v>1222.9000000000001</v>
      </c>
      <c r="H123" s="316">
        <v>1222.9000000000001</v>
      </c>
      <c r="I123" s="323">
        <v>1</v>
      </c>
    </row>
    <row r="124" spans="1:9" x14ac:dyDescent="0.25">
      <c r="A124" s="280" t="s">
        <v>441</v>
      </c>
      <c r="B124" s="281" t="s">
        <v>439</v>
      </c>
      <c r="C124" s="281" t="s">
        <v>428</v>
      </c>
      <c r="D124" s="281" t="s">
        <v>552</v>
      </c>
      <c r="E124" s="281"/>
      <c r="F124" s="282"/>
      <c r="G124" s="316">
        <v>1222.9000000000001</v>
      </c>
      <c r="H124" s="316">
        <v>1222.9000000000001</v>
      </c>
      <c r="I124" s="323">
        <v>1</v>
      </c>
    </row>
    <row r="125" spans="1:9" x14ac:dyDescent="0.25">
      <c r="A125" s="311" t="s">
        <v>495</v>
      </c>
      <c r="B125" s="281" t="s">
        <v>439</v>
      </c>
      <c r="C125" s="281" t="s">
        <v>428</v>
      </c>
      <c r="D125" s="281" t="s">
        <v>552</v>
      </c>
      <c r="E125" s="281" t="s">
        <v>629</v>
      </c>
      <c r="F125" s="282"/>
      <c r="G125" s="316">
        <v>1222.9000000000001</v>
      </c>
      <c r="H125" s="316">
        <v>1222.9000000000001</v>
      </c>
      <c r="I125" s="323">
        <v>1</v>
      </c>
    </row>
    <row r="126" spans="1:9" ht="25.5" x14ac:dyDescent="0.25">
      <c r="A126" s="285" t="s">
        <v>417</v>
      </c>
      <c r="B126" s="286" t="s">
        <v>439</v>
      </c>
      <c r="C126" s="286" t="s">
        <v>428</v>
      </c>
      <c r="D126" s="281" t="s">
        <v>552</v>
      </c>
      <c r="E126" s="286" t="s">
        <v>629</v>
      </c>
      <c r="F126" s="287" t="s">
        <v>418</v>
      </c>
      <c r="G126" s="316">
        <v>1222.9000000000001</v>
      </c>
      <c r="H126" s="316">
        <v>1222.9000000000001</v>
      </c>
      <c r="I126" s="323">
        <v>1</v>
      </c>
    </row>
    <row r="127" spans="1:9" ht="25.5" x14ac:dyDescent="0.25">
      <c r="A127" s="277" t="s">
        <v>551</v>
      </c>
      <c r="B127" s="278"/>
      <c r="C127" s="293"/>
      <c r="D127" s="278" t="s">
        <v>550</v>
      </c>
      <c r="E127" s="293"/>
      <c r="F127" s="296"/>
      <c r="G127" s="316">
        <v>530.4</v>
      </c>
      <c r="H127" s="316">
        <v>530.4</v>
      </c>
      <c r="I127" s="323">
        <v>1</v>
      </c>
    </row>
    <row r="128" spans="1:9" ht="38.25" x14ac:dyDescent="0.25">
      <c r="A128" s="277" t="s">
        <v>549</v>
      </c>
      <c r="B128" s="278"/>
      <c r="C128" s="293"/>
      <c r="D128" s="278" t="s">
        <v>548</v>
      </c>
      <c r="E128" s="293"/>
      <c r="F128" s="296"/>
      <c r="G128" s="316">
        <v>530.4</v>
      </c>
      <c r="H128" s="316">
        <v>530.4</v>
      </c>
      <c r="I128" s="323">
        <v>1</v>
      </c>
    </row>
    <row r="129" spans="1:9" x14ac:dyDescent="0.25">
      <c r="A129" s="277" t="s">
        <v>441</v>
      </c>
      <c r="B129" s="278" t="s">
        <v>439</v>
      </c>
      <c r="C129" s="293"/>
      <c r="D129" s="278" t="s">
        <v>548</v>
      </c>
      <c r="E129" s="293"/>
      <c r="F129" s="296"/>
      <c r="G129" s="316">
        <v>530.4</v>
      </c>
      <c r="H129" s="316">
        <v>530.4</v>
      </c>
      <c r="I129" s="323">
        <v>1</v>
      </c>
    </row>
    <row r="130" spans="1:9" x14ac:dyDescent="0.25">
      <c r="A130" s="280" t="s">
        <v>441</v>
      </c>
      <c r="B130" s="281" t="s">
        <v>439</v>
      </c>
      <c r="C130" s="281" t="s">
        <v>428</v>
      </c>
      <c r="D130" s="281" t="s">
        <v>548</v>
      </c>
      <c r="E130" s="281"/>
      <c r="F130" s="282"/>
      <c r="G130" s="316">
        <v>530.4</v>
      </c>
      <c r="H130" s="316">
        <v>530.4</v>
      </c>
      <c r="I130" s="323">
        <v>1</v>
      </c>
    </row>
    <row r="131" spans="1:9" x14ac:dyDescent="0.25">
      <c r="A131" s="311" t="s">
        <v>495</v>
      </c>
      <c r="B131" s="281" t="s">
        <v>439</v>
      </c>
      <c r="C131" s="281" t="s">
        <v>428</v>
      </c>
      <c r="D131" s="281" t="s">
        <v>548</v>
      </c>
      <c r="E131" s="281" t="s">
        <v>629</v>
      </c>
      <c r="F131" s="282"/>
      <c r="G131" s="316">
        <v>530.4</v>
      </c>
      <c r="H131" s="316">
        <v>530.4</v>
      </c>
      <c r="I131" s="323">
        <v>1</v>
      </c>
    </row>
    <row r="132" spans="1:9" ht="25.5" x14ac:dyDescent="0.25">
      <c r="A132" s="285" t="s">
        <v>417</v>
      </c>
      <c r="B132" s="286" t="s">
        <v>439</v>
      </c>
      <c r="C132" s="286" t="s">
        <v>428</v>
      </c>
      <c r="D132" s="281" t="s">
        <v>548</v>
      </c>
      <c r="E132" s="286" t="s">
        <v>629</v>
      </c>
      <c r="F132" s="287" t="s">
        <v>418</v>
      </c>
      <c r="G132" s="316">
        <v>530.4</v>
      </c>
      <c r="H132" s="316">
        <v>530.4</v>
      </c>
      <c r="I132" s="323">
        <v>1</v>
      </c>
    </row>
    <row r="133" spans="1:9" ht="45" x14ac:dyDescent="0.3">
      <c r="A133" s="271" t="s">
        <v>547</v>
      </c>
      <c r="B133" s="293"/>
      <c r="C133" s="293"/>
      <c r="D133" s="273" t="s">
        <v>546</v>
      </c>
      <c r="E133" s="293"/>
      <c r="F133" s="296"/>
      <c r="G133" s="319">
        <v>65</v>
      </c>
      <c r="H133" s="319">
        <v>0</v>
      </c>
      <c r="I133" s="316">
        <v>0</v>
      </c>
    </row>
    <row r="134" spans="1:9" ht="25.5" x14ac:dyDescent="0.25">
      <c r="A134" s="277" t="s">
        <v>545</v>
      </c>
      <c r="B134" s="278"/>
      <c r="C134" s="293"/>
      <c r="D134" s="278" t="s">
        <v>544</v>
      </c>
      <c r="E134" s="293"/>
      <c r="F134" s="296"/>
      <c r="G134" s="316">
        <v>65</v>
      </c>
      <c r="H134" s="316">
        <v>0</v>
      </c>
      <c r="I134" s="316">
        <v>0</v>
      </c>
    </row>
    <row r="135" spans="1:9" ht="25.5" x14ac:dyDescent="0.25">
      <c r="A135" s="277" t="s">
        <v>543</v>
      </c>
      <c r="B135" s="278"/>
      <c r="C135" s="293"/>
      <c r="D135" s="278" t="s">
        <v>542</v>
      </c>
      <c r="E135" s="293"/>
      <c r="F135" s="296"/>
      <c r="G135" s="316">
        <v>65</v>
      </c>
      <c r="H135" s="316">
        <v>0</v>
      </c>
      <c r="I135" s="316">
        <v>0</v>
      </c>
    </row>
    <row r="136" spans="1:9" x14ac:dyDescent="0.25">
      <c r="A136" s="277" t="s">
        <v>419</v>
      </c>
      <c r="B136" s="278" t="s">
        <v>420</v>
      </c>
      <c r="C136" s="293"/>
      <c r="D136" s="278" t="s">
        <v>542</v>
      </c>
      <c r="E136" s="293"/>
      <c r="F136" s="296"/>
      <c r="G136" s="316">
        <v>65</v>
      </c>
      <c r="H136" s="316">
        <v>0</v>
      </c>
      <c r="I136" s="316">
        <v>0</v>
      </c>
    </row>
    <row r="137" spans="1:9" x14ac:dyDescent="0.25">
      <c r="A137" s="280" t="s">
        <v>425</v>
      </c>
      <c r="B137" s="281" t="s">
        <v>420</v>
      </c>
      <c r="C137" s="281" t="s">
        <v>426</v>
      </c>
      <c r="D137" s="281" t="s">
        <v>542</v>
      </c>
      <c r="E137" s="281"/>
      <c r="F137" s="282"/>
      <c r="G137" s="316">
        <v>65</v>
      </c>
      <c r="H137" s="316">
        <v>0</v>
      </c>
      <c r="I137" s="316">
        <v>0</v>
      </c>
    </row>
    <row r="138" spans="1:9" ht="25.5" x14ac:dyDescent="0.25">
      <c r="A138" s="311" t="s">
        <v>490</v>
      </c>
      <c r="B138" s="281" t="s">
        <v>420</v>
      </c>
      <c r="C138" s="281" t="s">
        <v>426</v>
      </c>
      <c r="D138" s="281" t="s">
        <v>542</v>
      </c>
      <c r="E138" s="281" t="s">
        <v>448</v>
      </c>
      <c r="F138" s="282"/>
      <c r="G138" s="316">
        <v>65</v>
      </c>
      <c r="H138" s="316">
        <v>0</v>
      </c>
      <c r="I138" s="316">
        <v>0</v>
      </c>
    </row>
    <row r="139" spans="1:9" ht="25.5" x14ac:dyDescent="0.25">
      <c r="A139" s="285" t="s">
        <v>417</v>
      </c>
      <c r="B139" s="286" t="s">
        <v>420</v>
      </c>
      <c r="C139" s="286" t="s">
        <v>426</v>
      </c>
      <c r="D139" s="281" t="s">
        <v>542</v>
      </c>
      <c r="E139" s="286" t="s">
        <v>448</v>
      </c>
      <c r="F139" s="287" t="s">
        <v>418</v>
      </c>
      <c r="G139" s="316">
        <v>45</v>
      </c>
      <c r="H139" s="316"/>
      <c r="I139" s="316">
        <v>0</v>
      </c>
    </row>
    <row r="140" spans="1:9" x14ac:dyDescent="0.25">
      <c r="A140" s="285" t="s">
        <v>484</v>
      </c>
      <c r="B140" s="286" t="s">
        <v>420</v>
      </c>
      <c r="C140" s="286" t="s">
        <v>426</v>
      </c>
      <c r="D140" s="281" t="s">
        <v>542</v>
      </c>
      <c r="E140" s="286" t="s">
        <v>448</v>
      </c>
      <c r="F140" s="287" t="s">
        <v>485</v>
      </c>
      <c r="G140" s="316">
        <v>20</v>
      </c>
      <c r="H140" s="316"/>
      <c r="I140" s="316">
        <v>0</v>
      </c>
    </row>
    <row r="141" spans="1:9" ht="30" x14ac:dyDescent="0.25">
      <c r="A141" s="271" t="s">
        <v>641</v>
      </c>
      <c r="B141" s="293"/>
      <c r="C141" s="293"/>
      <c r="D141" s="273" t="s">
        <v>642</v>
      </c>
      <c r="E141" s="293"/>
      <c r="F141" s="312"/>
      <c r="G141" s="321">
        <v>368.5</v>
      </c>
      <c r="H141" s="321">
        <v>0</v>
      </c>
      <c r="I141" s="321">
        <v>0</v>
      </c>
    </row>
    <row r="142" spans="1:9" ht="25.5" x14ac:dyDescent="0.25">
      <c r="A142" s="277" t="s">
        <v>643</v>
      </c>
      <c r="B142" s="278"/>
      <c r="C142" s="293"/>
      <c r="D142" s="278" t="s">
        <v>644</v>
      </c>
      <c r="E142" s="293"/>
      <c r="F142" s="312"/>
      <c r="G142" s="316">
        <v>368.5</v>
      </c>
      <c r="H142" s="316">
        <v>0</v>
      </c>
      <c r="I142" s="316">
        <v>0</v>
      </c>
    </row>
    <row r="143" spans="1:9" ht="38.25" x14ac:dyDescent="0.25">
      <c r="A143" s="277" t="s">
        <v>645</v>
      </c>
      <c r="B143" s="278"/>
      <c r="C143" s="293"/>
      <c r="D143" s="278" t="s">
        <v>646</v>
      </c>
      <c r="E143" s="293"/>
      <c r="F143" s="312"/>
      <c r="G143" s="316">
        <v>368.5</v>
      </c>
      <c r="H143" s="316">
        <v>0</v>
      </c>
      <c r="I143" s="316">
        <v>0</v>
      </c>
    </row>
    <row r="144" spans="1:9" ht="25.5" x14ac:dyDescent="0.25">
      <c r="A144" s="277" t="s">
        <v>453</v>
      </c>
      <c r="B144" s="278" t="s">
        <v>454</v>
      </c>
      <c r="C144" s="293"/>
      <c r="D144" s="278" t="s">
        <v>646</v>
      </c>
      <c r="E144" s="293"/>
      <c r="F144" s="312"/>
      <c r="G144" s="316">
        <v>368.5</v>
      </c>
      <c r="H144" s="316">
        <v>0</v>
      </c>
      <c r="I144" s="316">
        <v>0</v>
      </c>
    </row>
    <row r="145" spans="1:9" ht="25.5" x14ac:dyDescent="0.25">
      <c r="A145" s="280" t="s">
        <v>457</v>
      </c>
      <c r="B145" s="281" t="s">
        <v>454</v>
      </c>
      <c r="C145" s="281" t="s">
        <v>428</v>
      </c>
      <c r="D145" s="281" t="s">
        <v>646</v>
      </c>
      <c r="E145" s="281"/>
      <c r="F145" s="313"/>
      <c r="G145" s="316">
        <v>368.5</v>
      </c>
      <c r="H145" s="316">
        <v>0</v>
      </c>
      <c r="I145" s="316">
        <v>0</v>
      </c>
    </row>
    <row r="146" spans="1:9" x14ac:dyDescent="0.25">
      <c r="A146" s="297" t="s">
        <v>630</v>
      </c>
      <c r="B146" s="281" t="s">
        <v>454</v>
      </c>
      <c r="C146" s="281" t="s">
        <v>428</v>
      </c>
      <c r="D146" s="281" t="s">
        <v>646</v>
      </c>
      <c r="E146" s="281" t="s">
        <v>510</v>
      </c>
      <c r="F146" s="314"/>
      <c r="G146" s="316">
        <v>368.5</v>
      </c>
      <c r="H146" s="316">
        <v>0</v>
      </c>
      <c r="I146" s="316">
        <v>0</v>
      </c>
    </row>
    <row r="147" spans="1:9" ht="25.5" x14ac:dyDescent="0.25">
      <c r="A147" s="285" t="s">
        <v>445</v>
      </c>
      <c r="B147" s="286" t="s">
        <v>454</v>
      </c>
      <c r="C147" s="286" t="s">
        <v>428</v>
      </c>
      <c r="D147" s="286" t="s">
        <v>646</v>
      </c>
      <c r="E147" s="286" t="s">
        <v>510</v>
      </c>
      <c r="F147" s="315" t="s">
        <v>446</v>
      </c>
      <c r="G147" s="316">
        <v>368.5</v>
      </c>
      <c r="H147" s="316"/>
      <c r="I147" s="316">
        <v>0</v>
      </c>
    </row>
    <row r="148" spans="1:9" x14ac:dyDescent="0.25">
      <c r="A148" s="324"/>
      <c r="B148" s="324"/>
      <c r="C148" s="324"/>
      <c r="D148" s="324"/>
      <c r="E148" s="324"/>
      <c r="F148" s="324"/>
      <c r="G148" s="324"/>
      <c r="H148" s="324"/>
      <c r="I148" s="324"/>
    </row>
    <row r="149" spans="1:9" x14ac:dyDescent="0.25">
      <c r="A149" s="325" t="s">
        <v>487</v>
      </c>
      <c r="B149" s="324"/>
      <c r="C149" s="324"/>
      <c r="D149" s="324"/>
      <c r="E149" s="324"/>
      <c r="F149" s="324"/>
      <c r="G149" s="324"/>
      <c r="H149" s="324"/>
      <c r="I149" s="324"/>
    </row>
    <row r="150" spans="1:9" x14ac:dyDescent="0.25">
      <c r="A150" s="325" t="s">
        <v>647</v>
      </c>
      <c r="B150" s="324"/>
      <c r="C150" s="324"/>
      <c r="D150" s="324"/>
      <c r="E150" s="324"/>
      <c r="F150" s="324"/>
      <c r="G150" s="324"/>
      <c r="H150" s="324"/>
      <c r="I150" s="324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Доходы</vt:lpstr>
      <vt:lpstr>Расходы</vt:lpstr>
      <vt:lpstr>Источники </vt:lpstr>
      <vt:lpstr>Ведомственная</vt:lpstr>
      <vt:lpstr>БРФ</vt:lpstr>
      <vt:lpstr>МБ</vt:lpstr>
      <vt:lpstr>ОБ</vt:lpstr>
      <vt:lpstr>Ведомственная!Заголовки_для_печати</vt:lpstr>
      <vt:lpstr>Доходы!Заголовки_для_печати</vt:lpstr>
      <vt:lpstr>'Источники '!Заголовки_для_печати</vt:lpstr>
      <vt:lpstr>Расходы!Заголовки_для_печати</vt:lpstr>
      <vt:lpstr>БРФ!Область_печати</vt:lpstr>
      <vt:lpstr>Ведомственная!Область_печати</vt:lpstr>
      <vt:lpstr>Доходы!Область_печати</vt:lpstr>
      <vt:lpstr>'Источники '!Область_печати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Аня М</cp:lastModifiedBy>
  <cp:lastPrinted>2015-07-22T03:12:38Z</cp:lastPrinted>
  <dcterms:created xsi:type="dcterms:W3CDTF">2014-10-09T22:23:03Z</dcterms:created>
  <dcterms:modified xsi:type="dcterms:W3CDTF">2015-08-27T03:31:10Z</dcterms:modified>
</cp:coreProperties>
</file>