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11535" activeTab="9"/>
  </bookViews>
  <sheets>
    <sheet name="Паспорт" sheetId="1" r:id="rId1"/>
    <sheet name="Таблица 1" sheetId="2" r:id="rId2"/>
    <sheet name="Таблица 2" sheetId="3" r:id="rId3"/>
    <sheet name="Таблица 3" sheetId="4" r:id="rId4"/>
    <sheet name="Таблица 4" sheetId="5" r:id="rId5"/>
    <sheet name="Таблица 5" sheetId="6" r:id="rId6"/>
    <sheet name="Таблица 6" sheetId="7" r:id="rId7"/>
    <sheet name="Таблица 7" sheetId="8" r:id="rId8"/>
    <sheet name="Таблица 8" sheetId="9" r:id="rId9"/>
    <sheet name="10,11,12" sheetId="10" r:id="rId10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9"/>
  <c r="E19"/>
  <c r="C19"/>
  <c r="D18"/>
  <c r="E18"/>
  <c r="C18"/>
  <c r="D14"/>
  <c r="E14"/>
  <c r="C14"/>
  <c r="D16"/>
  <c r="E16"/>
  <c r="C16"/>
  <c r="D9"/>
  <c r="E9"/>
  <c r="C9"/>
  <c r="C26" i="7"/>
  <c r="C20"/>
  <c r="F19"/>
  <c r="F28" s="1"/>
  <c r="E19"/>
  <c r="E28" s="1"/>
  <c r="D19"/>
  <c r="D28" s="1"/>
  <c r="E17"/>
  <c r="F17"/>
  <c r="C15"/>
  <c r="E8"/>
  <c r="F8"/>
  <c r="D8"/>
  <c r="D17" s="1"/>
  <c r="C9"/>
  <c r="C8" l="1"/>
  <c r="C17" s="1"/>
  <c r="C19"/>
  <c r="C28" s="1"/>
  <c r="I13" i="3"/>
  <c r="F13"/>
  <c r="G13"/>
  <c r="H13"/>
  <c r="J13"/>
  <c r="K13"/>
  <c r="L13"/>
  <c r="E13"/>
</calcChain>
</file>

<file path=xl/sharedStrings.xml><?xml version="1.0" encoding="utf-8"?>
<sst xmlns="http://schemas.openxmlformats.org/spreadsheetml/2006/main" count="425" uniqueCount="205">
  <si>
    <t>Наименование организации, в отношении которой разрабатывается инвестиционная программа</t>
  </si>
  <si>
    <t>Местонахождение регулируемой организации</t>
  </si>
  <si>
    <t>Лицо, ответственное за разработку инвестиционной программы</t>
  </si>
  <si>
    <t>Контактная информация лица, ответственного за разработку инвестиционной программы</t>
  </si>
  <si>
    <t>Департамент цен и тарифов Магаданской области</t>
  </si>
  <si>
    <t>Местонахождение органа, утвердившего инвестиционную программу</t>
  </si>
  <si>
    <t>685000, г. Магадан, ул. Пролетарская, д. 14</t>
  </si>
  <si>
    <t>Наименование органа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</si>
  <si>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</si>
  <si>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>Приведены в таблице N 1</t>
  </si>
  <si>
    <t>Общество с ограниченной отвественностью "Регионтеплоресурс"</t>
  </si>
  <si>
    <t>Россия, 685000, г.Магадан, ул.Суридина, д.1/23, оф.003</t>
  </si>
  <si>
    <t>Администрация Ягоднинского городского округа</t>
  </si>
  <si>
    <t>Россия, 686230, Магаданская обл., пгт. Ягодное, ул.Спортивная, д.6</t>
  </si>
  <si>
    <t>Генеральный директор - Миллер Дмитрий Викторович                                       Финансовый директор  - Фуклева Светлана Алексеевна</t>
  </si>
  <si>
    <t>Наименование уполномоченного органа исполнительной власти субъекта РФ, утвердившего инвестиционную программу</t>
  </si>
  <si>
    <t>Плановые значения надежности, качества и энергетической эффективности</t>
  </si>
  <si>
    <t>Ед. изм.</t>
  </si>
  <si>
    <t>Значение</t>
  </si>
  <si>
    <t>2019 г.</t>
  </si>
  <si>
    <t>2020 г.</t>
  </si>
  <si>
    <t>Показатели качества питьевой воды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</si>
  <si>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</si>
  <si>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</si>
  <si>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</si>
  <si>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2.</t>
  </si>
  <si>
    <t>Показатели надежности и бесперебойности централизованных систем водоснабжения</t>
  </si>
  <si>
    <t>Количество перерывов в подаче холодной воды, произошедших в результате аварий, повреждений и иных технологических нарушений на объектах централизованной системы холодного водоснабжения в расчете на протяженность водопроводной сети в год</t>
  </si>
  <si>
    <t>Показатели энергетической эффективности</t>
  </si>
  <si>
    <t>Таблица 1</t>
  </si>
  <si>
    <t>2021 г.</t>
  </si>
  <si>
    <t>Холодное водоснабжение</t>
  </si>
  <si>
    <t>Горячее водоснабжение</t>
  </si>
  <si>
    <t>Показатели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</si>
  <si>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</si>
  <si>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</si>
  <si>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ед./км</t>
  </si>
  <si>
    <t xml:space="preserve">Доля потерь воды в централизованных системах водоснабжения при транспортировке в общем объеме воды, поданной в водопроводную сеть </t>
  </si>
  <si>
    <t xml:space="preserve">Удельный расход электрической энергии, потребляемой в технологическом процессе подготовки питьевой воды, на единицу объема воды, отпускаемой в сеть </t>
  </si>
  <si>
    <t>кВтч/куб.м</t>
  </si>
  <si>
    <t>Количество перерывов в подаче горячей воды, произошедших в результате аварий, повреждений и иных технологических нарушений на объектах централизованной системы горячего водоснабжения в расчете на протяженность водопроводной сети в год</t>
  </si>
  <si>
    <t xml:space="preserve">Удельное количество тепловой энергии, расходуемое на подогрев горячей воды </t>
  </si>
  <si>
    <t>Гкал/куб.м</t>
  </si>
  <si>
    <t>N п/п</t>
  </si>
  <si>
    <t>1.1.</t>
  </si>
  <si>
    <t>1.2.</t>
  </si>
  <si>
    <t>2.1.</t>
  </si>
  <si>
    <t>3.1.</t>
  </si>
  <si>
    <t>3.2.</t>
  </si>
  <si>
    <t xml:space="preserve">Плановые значения показателей надежности, качества и энергоэффективности объектов централизованных систем водоснабжения </t>
  </si>
  <si>
    <t>Таблица 2</t>
  </si>
  <si>
    <t>Таблица 3</t>
  </si>
  <si>
    <t>Таблица 4</t>
  </si>
  <si>
    <t>Таблица 5</t>
  </si>
  <si>
    <t>№ п/п</t>
  </si>
  <si>
    <t>Наименование мероприятий</t>
  </si>
  <si>
    <t>Наименование мероприятий/адрес объекта</t>
  </si>
  <si>
    <t>Ед.изм.</t>
  </si>
  <si>
    <t>Цели реализации мероприятия</t>
  </si>
  <si>
    <t>Реализация мероприятий по годам, ед.изм.</t>
  </si>
  <si>
    <t>2019 г.</t>
  </si>
  <si>
    <t>2020 г.</t>
  </si>
  <si>
    <t>2021 г.</t>
  </si>
  <si>
    <t>Финансоввые потребности всего, тыс.руб.</t>
  </si>
  <si>
    <t>Реализация мероприятий по годам, тыс.руб.</t>
  </si>
  <si>
    <t>1.</t>
  </si>
  <si>
    <t>Модернизация  или реконструкция существующих объектов централизованных систем водоснабжения</t>
  </si>
  <si>
    <t>шт.</t>
  </si>
  <si>
    <t xml:space="preserve">1.Увеличение срока службы существующего оборудования насосной станции, подающей холодную воду на электрокотельную, угольную котельную и потребителям п.Оротукан, 
2.Экономия расходуемой электроэнергии,
3.Повышение уровня автоматизации и надёжности работы оборудования,
4.Улучшение условий труда обслуживающего персонала.
</t>
  </si>
  <si>
    <t>Горячее  водоснабжение</t>
  </si>
  <si>
    <t>в том числе:</t>
  </si>
  <si>
    <t>Ввод на участке Тк54 - Ткк112</t>
  </si>
  <si>
    <t>Ввод на участке Тк112 - Пионерская 14</t>
  </si>
  <si>
    <t>Ввод на участке Тк56 – Пионерская 16</t>
  </si>
  <si>
    <t>Ввод на участке Тк70 – Пионерская 16А</t>
  </si>
  <si>
    <t>Ввод на участке Тк70А – Пионерская 23</t>
  </si>
  <si>
    <t>Ввод на участке Тк71 – Пионерская 21</t>
  </si>
  <si>
    <t>Ввод на участке Тк26 – Тк41  (сложный участок, «обратка» уложена)</t>
  </si>
  <si>
    <t xml:space="preserve">Ввод на участке Тк41 – Тк33б </t>
  </si>
  <si>
    <t>Ввод на участке Тк14;13 – Пушкина 2 (оба ввода)</t>
  </si>
  <si>
    <t>Ввод на участке Тк81 – Гагарина 6</t>
  </si>
  <si>
    <t>Ввод на участке Тк92 – Гагарина 8</t>
  </si>
  <si>
    <t>Ввод на участке Тк95 – Гагарина 10(1)</t>
  </si>
  <si>
    <t>Ввод на участке Тк113 – Гагарина 9б</t>
  </si>
  <si>
    <t>Ввод на участке Тк114 – Гагарина 9а</t>
  </si>
  <si>
    <t>Ввод на участке Тк114-Тк118</t>
  </si>
  <si>
    <t>Ввод на участке Тк118 – Гагарина 12а (оба ввода)</t>
  </si>
  <si>
    <t>Ввод на участке Тк97 – Тк106  (сложный участок, обратки нет.)</t>
  </si>
  <si>
    <t>Ввод на участке Тк106 – Пионерская 19</t>
  </si>
  <si>
    <t>Ввод на участке Тк41 – Пушкина 13</t>
  </si>
  <si>
    <t>1.1.2</t>
  </si>
  <si>
    <t>1.1.1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</si>
  <si>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</si>
  <si>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</si>
  <si>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</si>
  <si>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</si>
  <si>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</si>
  <si>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</si>
  <si>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</si>
  <si>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</si>
  <si>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</si>
  <si>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</si>
  <si>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</si>
  <si>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</si>
  <si>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</si>
  <si>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</si>
  <si>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</si>
  <si>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</si>
  <si>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</si>
  <si>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Длина участка, м</t>
  </si>
  <si>
    <t xml:space="preserve">1.Улучшение качества поставляемой услуги по горячему водоснабжению при переходе от тупиковой системы горячего водоснабжения к циркуляционной предлагается  модернизировать вводы ГВС в дома, чтобы на «розливах» температура воды соответствовала ее температуре в циркуляционном кольце независимо от величины водоразбора потребителями дома, 
2.Экономия расходуемой электроэнергии,
3. ,Сокращение потерь воды,
4. Сокращение потерь тепловой энергии на подогрев воды.                5. Повышение уровня автоматизации и надёжности работы оборудования. 
</t>
  </si>
  <si>
    <t>м</t>
  </si>
  <si>
    <t>Объем-ные показатели</t>
  </si>
  <si>
    <r>
      <rPr>
        <b/>
        <sz val="9"/>
        <color theme="1"/>
        <rFont val="Times New Roman"/>
        <family val="1"/>
        <charset val="204"/>
      </rPr>
      <t>Реконструкция (модернизация) асинхронного двигателя насосных установо</t>
    </r>
    <r>
      <rPr>
        <sz val="9"/>
        <color theme="1"/>
        <rFont val="Times New Roman"/>
        <family val="1"/>
        <charset val="204"/>
      </rPr>
      <t>к - установка частотного преобразователя для асинхронных двигателей насосных установок на насосной станции водохранилища в п.Оротукан</t>
    </r>
  </si>
  <si>
    <r>
      <rPr>
        <b/>
        <sz val="9"/>
        <color theme="1"/>
        <rFont val="Times New Roman"/>
        <family val="1"/>
        <charset val="204"/>
      </rPr>
      <t>Реконструкция (модернизация) системы горячего водоснабжени</t>
    </r>
    <r>
      <rPr>
        <sz val="9"/>
        <color theme="1"/>
        <rFont val="Times New Roman"/>
        <family val="1"/>
        <charset val="204"/>
      </rPr>
      <t>я - модернизация вводов ГВС в жилые дома п.Оротукан</t>
    </r>
  </si>
  <si>
    <t>N</t>
  </si>
  <si>
    <t>п/п</t>
  </si>
  <si>
    <t>Наименование мероприятия</t>
  </si>
  <si>
    <t>Сроки реализации работ</t>
  </si>
  <si>
    <t>Содержание мероприятия</t>
  </si>
  <si>
    <t>Значения</t>
  </si>
  <si>
    <t>Начало</t>
  </si>
  <si>
    <t>Окончание</t>
  </si>
  <si>
    <t>-</t>
  </si>
  <si>
    <t>Не запланированы</t>
  </si>
  <si>
    <t>8 - 964-457-19-68                             svetlana-fukleva@yandex.ru</t>
  </si>
  <si>
    <t>Наименование объекта</t>
  </si>
  <si>
    <t>Плановый процент износа объектов на 31.12.2021 г., %</t>
  </si>
  <si>
    <t>Фактический процент износа объектов на начало реализации инвестиционной программы (на 01.01.2019 г.), %</t>
  </si>
  <si>
    <t>Плотина. Гидротехнические сооружения Оротуканского водохранилища на ручье Жаркий</t>
  </si>
  <si>
    <t>Паводковый водосброс. Гидротехнические сооружения Оротуканского водохранилища на ручье Жаркий</t>
  </si>
  <si>
    <t>Насосная станция водохранилища</t>
  </si>
  <si>
    <t>Водовод</t>
  </si>
  <si>
    <t>Электрическая линия освещения дамбы плотины по р.Жаркий пос.Оротукан</t>
  </si>
  <si>
    <t>Водораспределительные сети (ХВС)</t>
  </si>
  <si>
    <t>Водораспределительные сети (ГВС)</t>
  </si>
  <si>
    <t>Год начала реализации мероприятия</t>
  </si>
  <si>
    <t>Год окончания реализации мероприятия</t>
  </si>
  <si>
    <t>Год ввода объекта в эксплуатацию</t>
  </si>
  <si>
    <t>2019-2021</t>
  </si>
  <si>
    <t>Показатели надежности и бесперебойности горячего водоснабжения</t>
  </si>
  <si>
    <t>Таблица 6</t>
  </si>
  <si>
    <t>мероприятий по подготовке проектной документации, строительству, модернизации и реконструкции существующих объектов централизованных систем водоснабжения ООО "Регионтеплоресурс"</t>
  </si>
  <si>
    <t>Источники финансирования</t>
  </si>
  <si>
    <t>Расходы на реализацию инвестиционной программы, без НДС (тыс. руб.)</t>
  </si>
  <si>
    <t>Всего</t>
  </si>
  <si>
    <t>по годам реализации</t>
  </si>
  <si>
    <t>Собственные средства</t>
  </si>
  <si>
    <t>Амортизационные отчисления</t>
  </si>
  <si>
    <t>1.3.</t>
  </si>
  <si>
    <t>Средства, полученные за счет платы за подключение (технологическое присоединение)</t>
  </si>
  <si>
    <t>Привлеченные средства</t>
  </si>
  <si>
    <t>Кредиты</t>
  </si>
  <si>
    <t>2.2.</t>
  </si>
  <si>
    <t>Займы организаций</t>
  </si>
  <si>
    <t>3.</t>
  </si>
  <si>
    <t>4.</t>
  </si>
  <si>
    <t>Прочие источники финансирования</t>
  </si>
  <si>
    <t>Итого по инвестиционной программе:</t>
  </si>
  <si>
    <t>Расходы на капитальные вложения, возмещаемые за счет прибыли</t>
  </si>
  <si>
    <t>Бюджетные средства (бюджет Ягоднинского городского округа)</t>
  </si>
  <si>
    <t>Итого по холодному водоснабжению:</t>
  </si>
  <si>
    <t>Итого по горячему водоснабжению:</t>
  </si>
  <si>
    <t>Таблица 7</t>
  </si>
  <si>
    <t>пп</t>
  </si>
  <si>
    <t>Показатели</t>
  </si>
  <si>
    <t>тыс. руб.</t>
  </si>
  <si>
    <t>Затраты на реализацию мероприятий по горячему водоснабжению инвестиционной программы на 2019 - 2021 годы</t>
  </si>
  <si>
    <t>Затраты на реализацию мероприятий по холодному водоснабжению инвестиционной программы на 2019 - 2021 годы</t>
  </si>
  <si>
    <t>Наименование</t>
  </si>
  <si>
    <t>Необходимая валовая выручка, тыс. руб.</t>
  </si>
  <si>
    <t>Таблица 8</t>
  </si>
  <si>
    <t>Годовой объем, тыс. куб.м</t>
  </si>
  <si>
    <t>в т.ч. амортизация, тыс. руб.</t>
  </si>
  <si>
    <t>Компонент на холодную воду</t>
  </si>
  <si>
    <t>№</t>
  </si>
  <si>
    <t>2.1.1.</t>
  </si>
  <si>
    <t>2.1.1.1.</t>
  </si>
  <si>
    <t>2.1.1.2.</t>
  </si>
  <si>
    <t>1.4.</t>
  </si>
  <si>
    <t>2.1.1.3.</t>
  </si>
  <si>
    <t>Компонент на тепловую энергию</t>
  </si>
  <si>
    <t>Тариф, руб. за куб.м</t>
  </si>
  <si>
    <t>Тариф - компонент на холодную воду, руб. за куб.м</t>
  </si>
  <si>
    <t>Тариф - компонент на тепловую энергию, руб. за Гкал</t>
  </si>
  <si>
    <t>Годовой объем,  Гкал</t>
  </si>
  <si>
    <t>Необходимая валовая выручка всего, тыс. руб.</t>
  </si>
  <si>
    <t xml:space="preserve">I. Паспорт
инвестиционной программы ООО "Регионтеплоресурс" по развитию систем горячего и холодного водоснабжения поселка Оротукан Ягоднинского городского округа на 2019 - 2021 годы
</t>
  </si>
  <si>
    <t xml:space="preserve">II. Плановые значения
показателей надежности, качества, энергетической эффективности объектов систем холодного и горячего водоснабжения ООО "Регионтеплоресурс"
</t>
  </si>
  <si>
    <t>III. Перечень</t>
  </si>
  <si>
    <t>IV. Перечень
мероприятий по защите централизованных систем водоснабжения и (или)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
 ООО "Регионтеплоресурс"</t>
  </si>
  <si>
    <t xml:space="preserve">V. Плановый процент износа объектов централизованных систем водоснабжения и фактический процент износа объектов централизованных систем водоснабжения и (или) водоотведения, существующих на начало реализации инвестиционной программы ООО "Регионтеплоресурс"
 </t>
  </si>
  <si>
    <t>VI. График реализации мероприятий инвестиционной программы
 ООО "Регионтеплоресурс"</t>
  </si>
  <si>
    <t>VII. Источники финансирования инвестиционной программы ООО "Регионтеплоресурс"</t>
  </si>
  <si>
    <t>VIII. Расчет эффективности инвестирования средств ООО "Регионтеплоресурс"</t>
  </si>
  <si>
    <t>IX. Предварительный расчет тарифов в сфере водоснабжения и водоотведения на период реализации инвестиционной программы ООО "Регионтеплоресурс"</t>
  </si>
  <si>
    <t>X. План мероприятий по приведению качества питьевой в соответствие с установленными требованиями, программа энергосбережения</t>
  </si>
  <si>
    <t xml:space="preserve">План мероприятий по приведению качества питьевой в соответствие с установленными требованиями не утверждался. </t>
  </si>
  <si>
    <t>Программа энергосбережения прилагается.</t>
  </si>
  <si>
    <t>XI. Перечень установленных в отношении объектов централизованных систем водоснабжения и (или) водоотведения инвестиционных обязательств и условия их выполнения в случае, предусмотренном законодательством Российской Федерации о приватизации</t>
  </si>
  <si>
    <t>Инвестиционные обязательства, предусмотренные законодательством Российской Федерации о приватизации,  отсутствуют.</t>
  </si>
  <si>
    <t>XII. Отчет об исполнении инвестиционной программы за последний истекший год периода реализации инвестиционной программы</t>
  </si>
  <si>
    <t>Инвестиционная программа ООО "Регионтеплоресурс" на 2018 год не утверждалась.</t>
  </si>
  <si>
    <t>Генеральный директор ООО "Регионтеплоресурс"</t>
  </si>
  <si>
    <t>Д.В.Миллер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</si>
</sst>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_-* #,##0_р_._-;\-* #,##0_р_._-;_-* &quot;-&quot;??_р_._-;_-@_-"/>
    <numFmt numFmtId="167" formatCode="_-* #,##0.000_р_._-;\-* #,##0.000_р_._-;_-* &quot;-&quot;??_р_._-;_-@_-"/>
  </numFmts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26282F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26282F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26282F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9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2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11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13" fillId="0" borderId="1" xfId="2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49" fontId="16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right" vertical="top" wrapText="1"/>
    </xf>
    <xf numFmtId="164" fontId="16" fillId="0" borderId="1" xfId="2" applyFont="1" applyBorder="1" applyAlignment="1">
      <alignment vertical="top" shrinkToFit="1"/>
    </xf>
    <xf numFmtId="0" fontId="14" fillId="0" borderId="1" xfId="0" applyFont="1" applyBorder="1" applyAlignment="1">
      <alignment horizontal="center" vertical="top" wrapText="1"/>
    </xf>
    <xf numFmtId="164" fontId="14" fillId="0" borderId="1" xfId="2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/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0" fillId="0" borderId="0" xfId="0" applyFont="1"/>
    <xf numFmtId="0" fontId="21" fillId="0" borderId="0" xfId="0" applyFont="1"/>
    <xf numFmtId="0" fontId="22" fillId="0" borderId="0" xfId="0" applyFont="1"/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166" fontId="14" fillId="0" borderId="1" xfId="2" applyNumberFormat="1" applyFont="1" applyBorder="1" applyAlignment="1">
      <alignment horizontal="center" vertical="top" shrinkToFit="1"/>
    </xf>
    <xf numFmtId="166" fontId="16" fillId="0" borderId="1" xfId="2" applyNumberFormat="1" applyFont="1" applyBorder="1" applyAlignment="1">
      <alignment vertical="top" shrinkToFit="1"/>
    </xf>
    <xf numFmtId="0" fontId="9" fillId="0" borderId="0" xfId="0" applyFont="1"/>
    <xf numFmtId="0" fontId="2" fillId="0" borderId="0" xfId="0" applyFont="1"/>
    <xf numFmtId="0" fontId="0" fillId="0" borderId="1" xfId="0" applyBorder="1" applyAlignment="1">
      <alignment vertical="top" wrapText="1"/>
    </xf>
    <xf numFmtId="0" fontId="6" fillId="0" borderId="0" xfId="0" applyFont="1"/>
    <xf numFmtId="0" fontId="24" fillId="0" borderId="0" xfId="0" applyFont="1"/>
    <xf numFmtId="0" fontId="9" fillId="0" borderId="1" xfId="0" applyFont="1" applyBorder="1" applyAlignment="1">
      <alignment horizontal="justify" vertical="top" wrapText="1"/>
    </xf>
    <xf numFmtId="164" fontId="9" fillId="0" borderId="1" xfId="2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2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2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67" fontId="2" fillId="0" borderId="1" xfId="2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14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vertical="top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/>
    <xf numFmtId="0" fontId="17" fillId="0" borderId="0" xfId="0" applyFont="1"/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vertical="top" wrapText="1"/>
    </xf>
    <xf numFmtId="0" fontId="25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horizontal="justify" vertical="top" wrapText="1"/>
    </xf>
    <xf numFmtId="0" fontId="14" fillId="0" borderId="0" xfId="0" applyFont="1" applyAlignment="1">
      <alignment horizontal="justify" vertical="center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4" fontId="14" fillId="0" borderId="1" xfId="0" applyNumberFormat="1" applyFont="1" applyBorder="1" applyAlignment="1">
      <alignment horizontal="center" vertical="top" wrapText="1"/>
    </xf>
    <xf numFmtId="4" fontId="14" fillId="0" borderId="0" xfId="0" applyNumberFormat="1" applyFont="1" applyAlignment="1">
      <alignment horizontal="justify" vertical="center" wrapText="1"/>
    </xf>
    <xf numFmtId="0" fontId="16" fillId="0" borderId="1" xfId="0" applyFont="1" applyBorder="1" applyAlignment="1">
      <alignment horizontal="justify" vertical="top" wrapText="1"/>
    </xf>
    <xf numFmtId="0" fontId="17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2</xdr:col>
      <xdr:colOff>114300</xdr:colOff>
      <xdr:row>15</xdr:row>
      <xdr:rowOff>47625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EAC7DCD2-D8BA-48DC-AB2C-459B9C17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032825"/>
          <a:ext cx="1143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114300</xdr:colOff>
      <xdr:row>23</xdr:row>
      <xdr:rowOff>47625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4434F0AC-1EF3-4EBD-A37C-238B6346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683150"/>
          <a:ext cx="1143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38005FEF-BE8C-47FC-A952-FDD0A440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829175"/>
          <a:ext cx="1143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114300</xdr:colOff>
      <xdr:row>10</xdr:row>
      <xdr:rowOff>47625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578362C7-D3CE-4FD9-B633-E517857F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229225"/>
          <a:ext cx="1143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114300</xdr:colOff>
      <xdr:row>15</xdr:row>
      <xdr:rowOff>47625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EDB02AAD-0195-4B98-9AC4-4ED4089B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6705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114300</xdr:colOff>
      <xdr:row>19</xdr:row>
      <xdr:rowOff>47625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E164C8D6-7361-469E-B2D6-8C0B598C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592455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>
      <selection activeCell="I5" sqref="I5"/>
    </sheetView>
  </sheetViews>
  <sheetFormatPr defaultRowHeight="16.5"/>
  <cols>
    <col min="1" max="1" width="57.85546875" style="3" customWidth="1"/>
    <col min="2" max="2" width="40.42578125" style="3" customWidth="1"/>
  </cols>
  <sheetData>
    <row r="1" spans="1:5" ht="112.5" customHeight="1">
      <c r="A1" s="89" t="s">
        <v>187</v>
      </c>
      <c r="B1" s="89"/>
      <c r="C1" s="2"/>
      <c r="D1" s="2"/>
      <c r="E1" s="2"/>
    </row>
    <row r="2" spans="1:5" ht="39.75" customHeight="1">
      <c r="A2" s="4" t="s">
        <v>0</v>
      </c>
      <c r="B2" s="4" t="s">
        <v>10</v>
      </c>
    </row>
    <row r="3" spans="1:5" ht="36" customHeight="1">
      <c r="A3" s="4" t="s">
        <v>1</v>
      </c>
      <c r="B3" s="4" t="s">
        <v>11</v>
      </c>
    </row>
    <row r="4" spans="1:5" ht="66.75" customHeight="1">
      <c r="A4" s="4" t="s">
        <v>2</v>
      </c>
      <c r="B4" s="4" t="s">
        <v>14</v>
      </c>
    </row>
    <row r="5" spans="1:5" ht="35.25" customHeight="1">
      <c r="A5" s="4" t="s">
        <v>3</v>
      </c>
      <c r="B5" s="4" t="s">
        <v>125</v>
      </c>
    </row>
    <row r="6" spans="1:5" ht="54" customHeight="1">
      <c r="A6" s="4" t="s">
        <v>15</v>
      </c>
      <c r="B6" s="4" t="s">
        <v>4</v>
      </c>
    </row>
    <row r="7" spans="1:5" ht="37.5" customHeight="1">
      <c r="A7" s="4" t="s">
        <v>5</v>
      </c>
      <c r="B7" s="4" t="s">
        <v>6</v>
      </c>
    </row>
    <row r="8" spans="1:5" ht="37.5" customHeight="1">
      <c r="A8" s="4" t="s">
        <v>7</v>
      </c>
      <c r="B8" s="4" t="s">
        <v>12</v>
      </c>
    </row>
    <row r="9" spans="1:5" ht="37.5" customHeight="1">
      <c r="A9" s="4" t="s">
        <v>8</v>
      </c>
      <c r="B9" s="4" t="s">
        <v>13</v>
      </c>
    </row>
    <row r="10" spans="1:5" ht="54" customHeight="1">
      <c r="A10" s="4" t="s">
        <v>49</v>
      </c>
      <c r="B10" s="5" t="s">
        <v>9</v>
      </c>
    </row>
    <row r="12" spans="1:5">
      <c r="B12" s="87"/>
    </row>
  </sheetData>
  <mergeCells count="1">
    <mergeCell ref="A1:B1"/>
  </mergeCells>
  <hyperlinks>
    <hyperlink ref="B10" location="sub_110" display="sub_110"/>
  </hyperlinks>
  <pageMargins left="0.78740157480314965" right="0.59055118110236227" top="0.59055118110236227" bottom="0.59055118110236227" header="0.31496062992125984" footer="0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12"/>
  <sheetViews>
    <sheetView tabSelected="1" workbookViewId="0">
      <selection activeCell="P24" sqref="P24"/>
    </sheetView>
  </sheetViews>
  <sheetFormatPr defaultRowHeight="15"/>
  <cols>
    <col min="1" max="20" width="9.140625" style="63"/>
    <col min="21" max="26" width="9.140625" style="30"/>
  </cols>
  <sheetData>
    <row r="2" spans="1:26" ht="60" customHeight="1">
      <c r="A2" s="90" t="s">
        <v>196</v>
      </c>
      <c r="B2" s="90"/>
      <c r="C2" s="90"/>
      <c r="D2" s="90"/>
      <c r="E2" s="90"/>
      <c r="F2" s="90"/>
      <c r="G2" s="90"/>
      <c r="H2" s="90"/>
      <c r="I2" s="90"/>
    </row>
    <row r="3" spans="1:26" ht="36" customHeight="1">
      <c r="A3" s="116" t="s">
        <v>197</v>
      </c>
      <c r="B3" s="116"/>
      <c r="C3" s="116"/>
      <c r="D3" s="116"/>
      <c r="E3" s="116"/>
      <c r="F3" s="116"/>
      <c r="G3" s="116"/>
      <c r="H3" s="116"/>
      <c r="I3" s="116"/>
    </row>
    <row r="4" spans="1:26" ht="15.75">
      <c r="A4" s="116" t="s">
        <v>198</v>
      </c>
      <c r="B4" s="116"/>
      <c r="C4" s="116"/>
      <c r="D4" s="116"/>
      <c r="E4" s="116"/>
      <c r="F4" s="116"/>
      <c r="G4" s="116"/>
      <c r="H4" s="116"/>
      <c r="I4" s="116"/>
    </row>
    <row r="5" spans="1:26" ht="87.75" customHeight="1"/>
    <row r="6" spans="1:26" ht="75" customHeight="1">
      <c r="A6" s="90" t="s">
        <v>199</v>
      </c>
      <c r="B6" s="90"/>
      <c r="C6" s="90"/>
      <c r="D6" s="90"/>
      <c r="E6" s="90"/>
      <c r="F6" s="90"/>
      <c r="G6" s="90"/>
      <c r="H6" s="90"/>
      <c r="I6" s="90"/>
    </row>
    <row r="7" spans="1:26" ht="36" customHeight="1">
      <c r="A7" s="116" t="s">
        <v>200</v>
      </c>
      <c r="B7" s="116"/>
      <c r="C7" s="116"/>
      <c r="D7" s="116"/>
      <c r="E7" s="116"/>
      <c r="F7" s="116"/>
      <c r="G7" s="116"/>
      <c r="H7" s="116"/>
      <c r="I7" s="116"/>
    </row>
    <row r="8" spans="1:26" ht="78" customHeight="1"/>
    <row r="9" spans="1:26" ht="50.25" customHeight="1">
      <c r="A9" s="90" t="s">
        <v>201</v>
      </c>
      <c r="B9" s="90"/>
      <c r="C9" s="90"/>
      <c r="D9" s="90"/>
      <c r="E9" s="90"/>
      <c r="F9" s="90"/>
      <c r="G9" s="90"/>
      <c r="H9" s="90"/>
      <c r="I9" s="90"/>
    </row>
    <row r="10" spans="1:26" ht="36" customHeight="1">
      <c r="A10" s="116" t="s">
        <v>202</v>
      </c>
      <c r="B10" s="116"/>
      <c r="C10" s="116"/>
      <c r="D10" s="116"/>
      <c r="E10" s="116"/>
      <c r="F10" s="116"/>
      <c r="G10" s="116"/>
      <c r="H10" s="116"/>
      <c r="I10" s="116"/>
    </row>
    <row r="11" spans="1:26" ht="61.5" customHeight="1"/>
    <row r="12" spans="1:26" ht="16.5">
      <c r="A12" s="3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7">
    <mergeCell ref="A10:I10"/>
    <mergeCell ref="A2:I2"/>
    <mergeCell ref="A3:I3"/>
    <mergeCell ref="A4:I4"/>
    <mergeCell ref="A6:I6"/>
    <mergeCell ref="A7:I7"/>
    <mergeCell ref="A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>
      <selection activeCell="B11" sqref="B11:F11"/>
    </sheetView>
  </sheetViews>
  <sheetFormatPr defaultRowHeight="15"/>
  <cols>
    <col min="1" max="1" width="4.42578125" style="9" customWidth="1"/>
    <col min="2" max="2" width="45.5703125" style="9" customWidth="1"/>
    <col min="3" max="3" width="13" style="10" customWidth="1"/>
    <col min="4" max="5" width="9.140625" style="10"/>
    <col min="6" max="6" width="10.42578125" style="10" customWidth="1"/>
    <col min="7" max="7" width="9.140625" style="12"/>
  </cols>
  <sheetData>
    <row r="1" spans="1:7" ht="33" customHeight="1">
      <c r="F1" s="11" t="s">
        <v>29</v>
      </c>
    </row>
    <row r="2" spans="1:7" ht="55.5" customHeight="1">
      <c r="A2" s="90" t="s">
        <v>188</v>
      </c>
      <c r="B2" s="91"/>
      <c r="C2" s="91"/>
      <c r="D2" s="91"/>
      <c r="E2" s="91"/>
      <c r="F2" s="91"/>
    </row>
    <row r="4" spans="1:7" s="1" customFormat="1" ht="21" customHeight="1">
      <c r="A4" s="92" t="s">
        <v>43</v>
      </c>
      <c r="B4" s="96" t="s">
        <v>16</v>
      </c>
      <c r="C4" s="96" t="s">
        <v>17</v>
      </c>
      <c r="D4" s="96" t="s">
        <v>18</v>
      </c>
      <c r="E4" s="96"/>
      <c r="F4" s="96"/>
      <c r="G4" s="15"/>
    </row>
    <row r="5" spans="1:7" s="1" customFormat="1" ht="27.75" customHeight="1">
      <c r="A5" s="93"/>
      <c r="B5" s="96"/>
      <c r="C5" s="96"/>
      <c r="D5" s="13" t="s">
        <v>19</v>
      </c>
      <c r="E5" s="13" t="s">
        <v>20</v>
      </c>
      <c r="F5" s="13" t="s">
        <v>30</v>
      </c>
      <c r="G5" s="16"/>
    </row>
    <row r="6" spans="1:7" s="55" customFormat="1" ht="11.2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2"/>
    </row>
    <row r="7" spans="1:7" s="8" customFormat="1" ht="30" customHeight="1">
      <c r="A7" s="94" t="s">
        <v>31</v>
      </c>
      <c r="B7" s="94"/>
      <c r="C7" s="94"/>
      <c r="D7" s="94"/>
      <c r="E7" s="94"/>
      <c r="F7" s="94"/>
      <c r="G7" s="17"/>
    </row>
    <row r="8" spans="1:7" s="7" customFormat="1" ht="15.75">
      <c r="A8" s="24">
        <v>1</v>
      </c>
      <c r="B8" s="95" t="s">
        <v>21</v>
      </c>
      <c r="C8" s="95"/>
      <c r="D8" s="95"/>
      <c r="E8" s="95"/>
      <c r="F8" s="95"/>
      <c r="G8" s="18"/>
    </row>
    <row r="9" spans="1:7" ht="135">
      <c r="A9" s="24" t="s">
        <v>44</v>
      </c>
      <c r="B9" s="19" t="s">
        <v>22</v>
      </c>
      <c r="C9" s="13" t="s">
        <v>23</v>
      </c>
      <c r="D9" s="25">
        <v>0</v>
      </c>
      <c r="E9" s="25">
        <v>0</v>
      </c>
      <c r="F9" s="25">
        <v>0</v>
      </c>
      <c r="G9" s="6"/>
    </row>
    <row r="10" spans="1:7" ht="90">
      <c r="A10" s="24" t="s">
        <v>45</v>
      </c>
      <c r="B10" s="19" t="s">
        <v>24</v>
      </c>
      <c r="C10" s="13" t="s">
        <v>23</v>
      </c>
      <c r="D10" s="25">
        <v>0</v>
      </c>
      <c r="E10" s="25">
        <v>0</v>
      </c>
      <c r="F10" s="25">
        <v>0</v>
      </c>
      <c r="G10" s="20"/>
    </row>
    <row r="11" spans="1:7" s="7" customFormat="1" ht="31.5" customHeight="1">
      <c r="A11" s="24" t="s">
        <v>25</v>
      </c>
      <c r="B11" s="95" t="s">
        <v>26</v>
      </c>
      <c r="C11" s="95"/>
      <c r="D11" s="95"/>
      <c r="E11" s="95"/>
      <c r="F11" s="95"/>
      <c r="G11" s="18"/>
    </row>
    <row r="12" spans="1:7" ht="90">
      <c r="A12" s="24" t="s">
        <v>46</v>
      </c>
      <c r="B12" s="19" t="s">
        <v>27</v>
      </c>
      <c r="C12" s="13" t="s">
        <v>36</v>
      </c>
      <c r="D12" s="13">
        <v>0.29414000000000001</v>
      </c>
      <c r="E12" s="13">
        <v>0.29414000000000001</v>
      </c>
      <c r="F12" s="13">
        <v>0.29414000000000001</v>
      </c>
      <c r="G12" s="6"/>
    </row>
    <row r="13" spans="1:7" s="7" customFormat="1" ht="15.75">
      <c r="A13" s="24">
        <v>3</v>
      </c>
      <c r="B13" s="95" t="s">
        <v>28</v>
      </c>
      <c r="C13" s="95"/>
      <c r="D13" s="95"/>
      <c r="E13" s="95"/>
      <c r="F13" s="95"/>
      <c r="G13" s="18"/>
    </row>
    <row r="14" spans="1:7" ht="60">
      <c r="A14" s="24" t="s">
        <v>47</v>
      </c>
      <c r="B14" s="19" t="s">
        <v>37</v>
      </c>
      <c r="C14" s="13" t="s">
        <v>23</v>
      </c>
      <c r="D14" s="13">
        <v>3.24</v>
      </c>
      <c r="E14" s="13">
        <v>3.24</v>
      </c>
      <c r="F14" s="13">
        <v>3.24</v>
      </c>
      <c r="G14" s="6"/>
    </row>
    <row r="15" spans="1:7" ht="67.5" customHeight="1">
      <c r="A15" s="24" t="s">
        <v>48</v>
      </c>
      <c r="B15" s="19" t="s">
        <v>38</v>
      </c>
      <c r="C15" s="13" t="s">
        <v>39</v>
      </c>
      <c r="D15" s="13">
        <v>2.5</v>
      </c>
      <c r="E15" s="13">
        <v>2.5</v>
      </c>
      <c r="F15" s="13">
        <v>2.5</v>
      </c>
      <c r="G15" s="21"/>
    </row>
    <row r="16" spans="1:7" s="8" customFormat="1" ht="29.25" customHeight="1">
      <c r="A16" s="94" t="s">
        <v>32</v>
      </c>
      <c r="B16" s="94"/>
      <c r="C16" s="94"/>
      <c r="D16" s="94"/>
      <c r="E16" s="94"/>
      <c r="F16" s="94"/>
      <c r="G16" s="17"/>
    </row>
    <row r="17" spans="1:7" s="7" customFormat="1" ht="21" customHeight="1">
      <c r="A17" s="24">
        <v>1</v>
      </c>
      <c r="B17" s="95" t="s">
        <v>33</v>
      </c>
      <c r="C17" s="95"/>
      <c r="D17" s="95"/>
      <c r="E17" s="95"/>
      <c r="F17" s="95"/>
      <c r="G17" s="18"/>
    </row>
    <row r="18" spans="1:7" ht="90">
      <c r="A18" s="24" t="s">
        <v>44</v>
      </c>
      <c r="B18" s="19" t="s">
        <v>34</v>
      </c>
      <c r="C18" s="13" t="s">
        <v>23</v>
      </c>
      <c r="D18" s="25">
        <v>0</v>
      </c>
      <c r="E18" s="25">
        <v>0</v>
      </c>
      <c r="F18" s="25">
        <v>0</v>
      </c>
      <c r="G18" s="6"/>
    </row>
    <row r="19" spans="1:7" ht="105">
      <c r="A19" s="24" t="s">
        <v>45</v>
      </c>
      <c r="B19" s="19" t="s">
        <v>35</v>
      </c>
      <c r="C19" s="13" t="s">
        <v>23</v>
      </c>
      <c r="D19" s="25">
        <v>0</v>
      </c>
      <c r="E19" s="25">
        <v>0</v>
      </c>
      <c r="F19" s="25">
        <v>0</v>
      </c>
      <c r="G19" s="20"/>
    </row>
    <row r="20" spans="1:7" s="7" customFormat="1" ht="31.5" customHeight="1">
      <c r="A20" s="24">
        <v>2</v>
      </c>
      <c r="B20" s="95" t="s">
        <v>140</v>
      </c>
      <c r="C20" s="95"/>
      <c r="D20" s="95"/>
      <c r="E20" s="95"/>
      <c r="F20" s="95"/>
      <c r="G20" s="18"/>
    </row>
    <row r="21" spans="1:7" ht="90">
      <c r="A21" s="24" t="s">
        <v>46</v>
      </c>
      <c r="B21" s="19" t="s">
        <v>40</v>
      </c>
      <c r="C21" s="13" t="s">
        <v>36</v>
      </c>
      <c r="D21" s="13">
        <v>0.21504999999999999</v>
      </c>
      <c r="E21" s="13">
        <v>0.21504999999999999</v>
      </c>
      <c r="F21" s="13">
        <v>0.21504999999999999</v>
      </c>
      <c r="G21" s="20"/>
    </row>
    <row r="22" spans="1:7" s="7" customFormat="1" ht="15.75">
      <c r="A22" s="24">
        <v>3</v>
      </c>
      <c r="B22" s="95" t="s">
        <v>28</v>
      </c>
      <c r="C22" s="95"/>
      <c r="D22" s="95"/>
      <c r="E22" s="95"/>
      <c r="F22" s="95"/>
      <c r="G22" s="18"/>
    </row>
    <row r="23" spans="1:7" ht="48" customHeight="1">
      <c r="A23" s="24" t="s">
        <v>47</v>
      </c>
      <c r="B23" s="23" t="s">
        <v>41</v>
      </c>
      <c r="C23" s="13" t="s">
        <v>42</v>
      </c>
      <c r="D23" s="13">
        <v>5.636E-2</v>
      </c>
      <c r="E23" s="13">
        <v>5.636E-2</v>
      </c>
      <c r="F23" s="13">
        <v>5.636E-2</v>
      </c>
      <c r="G23" s="22"/>
    </row>
    <row r="26" spans="1:7" ht="16.5">
      <c r="A26" s="3" t="s">
        <v>203</v>
      </c>
      <c r="B26" s="87"/>
      <c r="C26" s="87"/>
      <c r="D26" s="87"/>
      <c r="E26" s="87"/>
      <c r="F26" s="87" t="s">
        <v>204</v>
      </c>
      <c r="G26"/>
    </row>
  </sheetData>
  <mergeCells count="13">
    <mergeCell ref="B22:F22"/>
    <mergeCell ref="B11:F11"/>
    <mergeCell ref="B13:F13"/>
    <mergeCell ref="B4:B5"/>
    <mergeCell ref="C4:C5"/>
    <mergeCell ref="D4:F4"/>
    <mergeCell ref="A7:F7"/>
    <mergeCell ref="B8:F8"/>
    <mergeCell ref="A2:F2"/>
    <mergeCell ref="A4:A5"/>
    <mergeCell ref="A16:F16"/>
    <mergeCell ref="B17:F17"/>
    <mergeCell ref="B20:F20"/>
  </mergeCells>
  <pageMargins left="0.78740157480314965" right="0.51181102362204722" top="0.55118110236220474" bottom="0.55118110236220474" header="0.31496062992125984" footer="0"/>
  <pageSetup paperSize="9" scale="96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workbookViewId="0">
      <selection activeCell="F39" sqref="F39"/>
    </sheetView>
  </sheetViews>
  <sheetFormatPr defaultRowHeight="15"/>
  <cols>
    <col min="1" max="1" width="5.5703125" style="30" customWidth="1"/>
    <col min="2" max="2" width="27.140625" style="30" customWidth="1"/>
    <col min="3" max="3" width="24.7109375" style="30" customWidth="1"/>
    <col min="4" max="4" width="9.5703125" style="30" customWidth="1"/>
    <col min="5" max="5" width="8.42578125" style="30" customWidth="1"/>
    <col min="6" max="8" width="5.85546875" style="30" customWidth="1"/>
    <col min="9" max="9" width="13.42578125" style="30" customWidth="1"/>
    <col min="10" max="12" width="9.5703125" style="30" customWidth="1"/>
    <col min="13" max="19" width="9.140625" style="30"/>
  </cols>
  <sheetData>
    <row r="1" spans="1:19" s="7" customFormat="1">
      <c r="A1" s="27"/>
      <c r="B1" s="27"/>
      <c r="C1" s="27"/>
      <c r="D1" s="27"/>
      <c r="E1" s="27"/>
      <c r="F1" s="27"/>
      <c r="G1" s="27"/>
      <c r="H1" s="27"/>
      <c r="I1" s="27"/>
      <c r="J1" s="31"/>
      <c r="K1" s="31"/>
      <c r="L1" s="31" t="s">
        <v>50</v>
      </c>
      <c r="M1" s="27"/>
      <c r="N1" s="27"/>
      <c r="O1" s="27"/>
      <c r="P1" s="27"/>
      <c r="Q1" s="27"/>
      <c r="R1" s="27"/>
      <c r="S1" s="27"/>
    </row>
    <row r="2" spans="1:19" s="26" customFormat="1" ht="17.25" customHeight="1">
      <c r="A2" s="90" t="s">
        <v>189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28"/>
      <c r="N2" s="28"/>
      <c r="O2" s="28"/>
      <c r="P2" s="28"/>
      <c r="Q2" s="28"/>
      <c r="R2" s="28"/>
      <c r="S2" s="28"/>
    </row>
    <row r="3" spans="1:19" s="26" customFormat="1" ht="39.75" customHeight="1">
      <c r="A3" s="106" t="s">
        <v>142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28"/>
      <c r="N3" s="28"/>
      <c r="O3" s="28"/>
      <c r="P3" s="28"/>
      <c r="Q3" s="28"/>
      <c r="R3" s="28"/>
      <c r="S3" s="28"/>
    </row>
    <row r="4" spans="1:19" s="33" customFormat="1" ht="42" customHeight="1">
      <c r="A4" s="107" t="s">
        <v>54</v>
      </c>
      <c r="B4" s="107" t="s">
        <v>56</v>
      </c>
      <c r="C4" s="107" t="s">
        <v>58</v>
      </c>
      <c r="D4" s="107" t="s">
        <v>57</v>
      </c>
      <c r="E4" s="107" t="s">
        <v>112</v>
      </c>
      <c r="F4" s="107" t="s">
        <v>59</v>
      </c>
      <c r="G4" s="107"/>
      <c r="H4" s="107"/>
      <c r="I4" s="107" t="s">
        <v>63</v>
      </c>
      <c r="J4" s="107" t="s">
        <v>64</v>
      </c>
      <c r="K4" s="107"/>
      <c r="L4" s="107"/>
      <c r="M4" s="32"/>
      <c r="N4" s="32"/>
      <c r="O4" s="32"/>
      <c r="P4" s="32"/>
      <c r="Q4" s="32"/>
      <c r="R4" s="32"/>
      <c r="S4" s="32"/>
    </row>
    <row r="5" spans="1:19" s="35" customFormat="1" ht="24" customHeight="1">
      <c r="A5" s="107"/>
      <c r="B5" s="107"/>
      <c r="C5" s="107"/>
      <c r="D5" s="107"/>
      <c r="E5" s="107"/>
      <c r="F5" s="36" t="s">
        <v>60</v>
      </c>
      <c r="G5" s="36" t="s">
        <v>61</v>
      </c>
      <c r="H5" s="36" t="s">
        <v>62</v>
      </c>
      <c r="I5" s="107"/>
      <c r="J5" s="36" t="s">
        <v>60</v>
      </c>
      <c r="K5" s="36" t="s">
        <v>61</v>
      </c>
      <c r="L5" s="36" t="s">
        <v>62</v>
      </c>
      <c r="M5" s="34"/>
      <c r="N5" s="34"/>
      <c r="O5" s="34"/>
      <c r="P5" s="34"/>
      <c r="Q5" s="34"/>
      <c r="R5" s="34"/>
      <c r="S5" s="34"/>
    </row>
    <row r="6" spans="1:19" s="53" customFormat="1" ht="13.5" customHeight="1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2"/>
      <c r="N6" s="52"/>
      <c r="O6" s="52"/>
      <c r="P6" s="52"/>
      <c r="Q6" s="52"/>
      <c r="R6" s="52"/>
      <c r="S6" s="52"/>
    </row>
    <row r="7" spans="1:19" s="6" customFormat="1" ht="15" customHeight="1">
      <c r="A7" s="97" t="s">
        <v>31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9"/>
      <c r="M7" s="29"/>
      <c r="N7" s="29"/>
      <c r="O7" s="29"/>
      <c r="P7" s="29"/>
      <c r="Q7" s="29"/>
      <c r="R7" s="29"/>
      <c r="S7" s="29"/>
    </row>
    <row r="8" spans="1:19" s="6" customFormat="1">
      <c r="A8" s="24" t="s">
        <v>65</v>
      </c>
      <c r="B8" s="100" t="s">
        <v>66</v>
      </c>
      <c r="C8" s="101"/>
      <c r="D8" s="101"/>
      <c r="E8" s="101"/>
      <c r="F8" s="101"/>
      <c r="G8" s="101"/>
      <c r="H8" s="101"/>
      <c r="I8" s="101"/>
      <c r="J8" s="101"/>
      <c r="K8" s="101"/>
      <c r="L8" s="102"/>
      <c r="M8" s="29"/>
      <c r="N8" s="29"/>
      <c r="O8" s="29"/>
      <c r="P8" s="29"/>
      <c r="Q8" s="29"/>
      <c r="R8" s="29"/>
      <c r="S8" s="29"/>
    </row>
    <row r="9" spans="1:19" s="39" customFormat="1" ht="172.5" customHeight="1">
      <c r="A9" s="37" t="s">
        <v>44</v>
      </c>
      <c r="B9" s="37" t="s">
        <v>113</v>
      </c>
      <c r="C9" s="37" t="s">
        <v>68</v>
      </c>
      <c r="D9" s="44" t="s">
        <v>67</v>
      </c>
      <c r="E9" s="44">
        <v>1</v>
      </c>
      <c r="F9" s="44">
        <v>1</v>
      </c>
      <c r="G9" s="44"/>
      <c r="H9" s="44"/>
      <c r="I9" s="44">
        <v>285.75799999999998</v>
      </c>
      <c r="J9" s="44">
        <v>285.75799999999998</v>
      </c>
      <c r="K9" s="44"/>
      <c r="L9" s="44"/>
      <c r="M9" s="38"/>
      <c r="N9" s="38"/>
      <c r="O9" s="38"/>
      <c r="P9" s="38"/>
      <c r="Q9" s="38"/>
      <c r="R9" s="38"/>
      <c r="S9" s="38"/>
    </row>
    <row r="10" spans="1:19" s="39" customFormat="1" ht="12">
      <c r="A10" s="37"/>
      <c r="B10" s="37"/>
      <c r="C10" s="37"/>
      <c r="D10" s="37"/>
      <c r="E10" s="36"/>
      <c r="F10" s="36"/>
      <c r="G10" s="36"/>
      <c r="H10" s="36"/>
      <c r="I10" s="36"/>
      <c r="J10" s="36"/>
      <c r="K10" s="36"/>
      <c r="L10" s="36"/>
      <c r="M10" s="38"/>
      <c r="N10" s="38"/>
      <c r="O10" s="38"/>
      <c r="P10" s="38"/>
      <c r="Q10" s="38"/>
      <c r="R10" s="38"/>
      <c r="S10" s="38"/>
    </row>
    <row r="11" spans="1:19" s="6" customFormat="1" ht="15" customHeight="1">
      <c r="A11" s="97" t="s">
        <v>69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9"/>
      <c r="M11" s="29"/>
      <c r="N11" s="29"/>
      <c r="O11" s="29"/>
      <c r="P11" s="29"/>
      <c r="Q11" s="29"/>
      <c r="R11" s="29"/>
      <c r="S11" s="29"/>
    </row>
    <row r="12" spans="1:19" s="6" customFormat="1">
      <c r="A12" s="24" t="s">
        <v>65</v>
      </c>
      <c r="B12" s="100" t="s">
        <v>66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M12" s="29"/>
      <c r="N12" s="29"/>
      <c r="O12" s="29"/>
      <c r="P12" s="29"/>
      <c r="Q12" s="29"/>
      <c r="R12" s="29"/>
      <c r="S12" s="29"/>
    </row>
    <row r="13" spans="1:19" s="39" customFormat="1" ht="60" customHeight="1">
      <c r="A13" s="37" t="s">
        <v>44</v>
      </c>
      <c r="B13" s="37" t="s">
        <v>114</v>
      </c>
      <c r="C13" s="103" t="s">
        <v>110</v>
      </c>
      <c r="D13" s="44" t="s">
        <v>109</v>
      </c>
      <c r="E13" s="44">
        <f>SUM(E15:E33)</f>
        <v>1073</v>
      </c>
      <c r="F13" s="44">
        <f t="shared" ref="F13:L13" si="0">SUM(F15:F33)</f>
        <v>236</v>
      </c>
      <c r="G13" s="44">
        <f t="shared" si="0"/>
        <v>501</v>
      </c>
      <c r="H13" s="44">
        <f t="shared" si="0"/>
        <v>336</v>
      </c>
      <c r="I13" s="45">
        <f t="shared" si="0"/>
        <v>1358738.6800000002</v>
      </c>
      <c r="J13" s="45">
        <f t="shared" si="0"/>
        <v>303370.56000000006</v>
      </c>
      <c r="K13" s="45">
        <f t="shared" si="0"/>
        <v>521214.55999999994</v>
      </c>
      <c r="L13" s="45">
        <f t="shared" si="0"/>
        <v>534153.56000000006</v>
      </c>
      <c r="M13" s="38"/>
      <c r="N13" s="38"/>
      <c r="O13" s="38"/>
      <c r="P13" s="38"/>
      <c r="Q13" s="38"/>
      <c r="R13" s="38"/>
      <c r="S13" s="38"/>
    </row>
    <row r="14" spans="1:19" s="39" customFormat="1" ht="12">
      <c r="A14" s="37"/>
      <c r="B14" s="42" t="s">
        <v>70</v>
      </c>
      <c r="C14" s="104"/>
      <c r="D14" s="37"/>
      <c r="E14" s="37"/>
      <c r="F14" s="37"/>
      <c r="G14" s="37"/>
      <c r="H14" s="37"/>
      <c r="I14" s="43"/>
      <c r="J14" s="43"/>
      <c r="K14" s="43"/>
      <c r="L14" s="43"/>
      <c r="M14" s="38"/>
      <c r="N14" s="38"/>
      <c r="O14" s="38"/>
      <c r="P14" s="38"/>
      <c r="Q14" s="38"/>
      <c r="R14" s="38"/>
      <c r="S14" s="38"/>
    </row>
    <row r="15" spans="1:19" s="39" customFormat="1" ht="12">
      <c r="A15" s="41" t="s">
        <v>91</v>
      </c>
      <c r="B15" s="40" t="s">
        <v>71</v>
      </c>
      <c r="C15" s="104"/>
      <c r="D15" s="36" t="s">
        <v>111</v>
      </c>
      <c r="E15" s="36">
        <v>40</v>
      </c>
      <c r="F15" s="36">
        <v>40</v>
      </c>
      <c r="G15" s="37"/>
      <c r="H15" s="37"/>
      <c r="I15" s="43">
        <v>57769.120000000003</v>
      </c>
      <c r="J15" s="43">
        <v>57769.120000000003</v>
      </c>
      <c r="K15" s="43"/>
      <c r="L15" s="43"/>
      <c r="M15" s="38"/>
      <c r="N15" s="38"/>
      <c r="O15" s="38"/>
      <c r="P15" s="38"/>
      <c r="Q15" s="38"/>
      <c r="R15" s="38"/>
      <c r="S15" s="38"/>
    </row>
    <row r="16" spans="1:19" s="39" customFormat="1" ht="24">
      <c r="A16" s="41" t="s">
        <v>90</v>
      </c>
      <c r="B16" s="40" t="s">
        <v>72</v>
      </c>
      <c r="C16" s="104"/>
      <c r="D16" s="36" t="s">
        <v>111</v>
      </c>
      <c r="E16" s="36">
        <v>31</v>
      </c>
      <c r="F16" s="36">
        <v>31</v>
      </c>
      <c r="G16" s="37"/>
      <c r="H16" s="37"/>
      <c r="I16" s="43">
        <v>36174.15</v>
      </c>
      <c r="J16" s="43">
        <v>36174.15</v>
      </c>
      <c r="K16" s="43"/>
      <c r="L16" s="43"/>
      <c r="M16" s="38"/>
      <c r="N16" s="38"/>
      <c r="O16" s="38"/>
      <c r="P16" s="38"/>
      <c r="Q16" s="38"/>
      <c r="R16" s="38"/>
      <c r="S16" s="38"/>
    </row>
    <row r="17" spans="1:19" s="39" customFormat="1" ht="24">
      <c r="A17" s="41" t="s">
        <v>92</v>
      </c>
      <c r="B17" s="40" t="s">
        <v>73</v>
      </c>
      <c r="C17" s="104"/>
      <c r="D17" s="36" t="s">
        <v>111</v>
      </c>
      <c r="E17" s="36">
        <v>46</v>
      </c>
      <c r="F17" s="36">
        <v>46</v>
      </c>
      <c r="G17" s="37"/>
      <c r="H17" s="37"/>
      <c r="I17" s="43">
        <v>52139.5</v>
      </c>
      <c r="J17" s="43">
        <v>52139.5</v>
      </c>
      <c r="K17" s="43"/>
      <c r="L17" s="43"/>
      <c r="M17" s="38"/>
      <c r="N17" s="38"/>
      <c r="O17" s="38"/>
      <c r="P17" s="38"/>
      <c r="Q17" s="38"/>
      <c r="R17" s="38"/>
      <c r="S17" s="38"/>
    </row>
    <row r="18" spans="1:19" s="39" customFormat="1" ht="24">
      <c r="A18" s="41" t="s">
        <v>93</v>
      </c>
      <c r="B18" s="40" t="s">
        <v>74</v>
      </c>
      <c r="C18" s="104"/>
      <c r="D18" s="36" t="s">
        <v>111</v>
      </c>
      <c r="E18" s="36">
        <v>14</v>
      </c>
      <c r="F18" s="36">
        <v>14</v>
      </c>
      <c r="G18" s="37"/>
      <c r="H18" s="37"/>
      <c r="I18" s="43">
        <v>40751.49</v>
      </c>
      <c r="J18" s="43">
        <v>40751.49</v>
      </c>
      <c r="K18" s="43"/>
      <c r="L18" s="43"/>
      <c r="M18" s="38"/>
      <c r="N18" s="38"/>
      <c r="O18" s="38"/>
      <c r="P18" s="38"/>
      <c r="Q18" s="38"/>
      <c r="R18" s="38"/>
      <c r="S18" s="38"/>
    </row>
    <row r="19" spans="1:19" s="39" customFormat="1" ht="24">
      <c r="A19" s="41" t="s">
        <v>94</v>
      </c>
      <c r="B19" s="40" t="s">
        <v>75</v>
      </c>
      <c r="C19" s="104"/>
      <c r="D19" s="36" t="s">
        <v>111</v>
      </c>
      <c r="E19" s="36">
        <v>25</v>
      </c>
      <c r="F19" s="36">
        <v>25</v>
      </c>
      <c r="G19" s="37"/>
      <c r="H19" s="37"/>
      <c r="I19" s="43">
        <v>44507.89</v>
      </c>
      <c r="J19" s="43">
        <v>44507.89</v>
      </c>
      <c r="K19" s="43"/>
      <c r="L19" s="43"/>
      <c r="M19" s="38"/>
      <c r="N19" s="38"/>
      <c r="O19" s="38"/>
      <c r="P19" s="38"/>
      <c r="Q19" s="38"/>
      <c r="R19" s="38"/>
      <c r="S19" s="38"/>
    </row>
    <row r="20" spans="1:19" s="39" customFormat="1" ht="24">
      <c r="A20" s="41" t="s">
        <v>95</v>
      </c>
      <c r="B20" s="40" t="s">
        <v>76</v>
      </c>
      <c r="C20" s="104"/>
      <c r="D20" s="36" t="s">
        <v>111</v>
      </c>
      <c r="E20" s="36">
        <v>80</v>
      </c>
      <c r="F20" s="36">
        <v>80</v>
      </c>
      <c r="G20" s="37"/>
      <c r="H20" s="37"/>
      <c r="I20" s="43">
        <v>72028.41</v>
      </c>
      <c r="J20" s="43">
        <v>72028.41</v>
      </c>
      <c r="K20" s="43"/>
      <c r="L20" s="43"/>
      <c r="M20" s="38"/>
      <c r="N20" s="38"/>
      <c r="O20" s="38"/>
      <c r="P20" s="38"/>
      <c r="Q20" s="38"/>
      <c r="R20" s="38"/>
      <c r="S20" s="38"/>
    </row>
    <row r="21" spans="1:19" s="39" customFormat="1" ht="36">
      <c r="A21" s="41" t="s">
        <v>96</v>
      </c>
      <c r="B21" s="40" t="s">
        <v>77</v>
      </c>
      <c r="C21" s="104"/>
      <c r="D21" s="36" t="s">
        <v>111</v>
      </c>
      <c r="E21" s="36">
        <v>230</v>
      </c>
      <c r="F21" s="37"/>
      <c r="G21" s="36">
        <v>230</v>
      </c>
      <c r="H21" s="37"/>
      <c r="I21" s="43">
        <v>232786.85</v>
      </c>
      <c r="J21" s="43"/>
      <c r="K21" s="43">
        <v>232786.85</v>
      </c>
      <c r="L21" s="43"/>
      <c r="M21" s="38"/>
      <c r="N21" s="38"/>
      <c r="O21" s="38"/>
      <c r="P21" s="38"/>
      <c r="Q21" s="38"/>
      <c r="R21" s="38"/>
      <c r="S21" s="38"/>
    </row>
    <row r="22" spans="1:19" s="39" customFormat="1" ht="12">
      <c r="A22" s="41" t="s">
        <v>97</v>
      </c>
      <c r="B22" s="40" t="s">
        <v>78</v>
      </c>
      <c r="C22" s="104"/>
      <c r="D22" s="36" t="s">
        <v>111</v>
      </c>
      <c r="E22" s="36">
        <v>96</v>
      </c>
      <c r="F22" s="37"/>
      <c r="G22" s="36">
        <v>96</v>
      </c>
      <c r="H22" s="37"/>
      <c r="I22" s="43">
        <v>74117.41</v>
      </c>
      <c r="J22" s="43"/>
      <c r="K22" s="43">
        <v>74117.41</v>
      </c>
      <c r="L22" s="43"/>
      <c r="M22" s="38"/>
      <c r="N22" s="38"/>
      <c r="O22" s="38"/>
      <c r="P22" s="38"/>
      <c r="Q22" s="38"/>
      <c r="R22" s="38"/>
      <c r="S22" s="38"/>
    </row>
    <row r="23" spans="1:19" s="39" customFormat="1" ht="24">
      <c r="A23" s="41" t="s">
        <v>98</v>
      </c>
      <c r="B23" s="40" t="s">
        <v>79</v>
      </c>
      <c r="C23" s="104"/>
      <c r="D23" s="36" t="s">
        <v>111</v>
      </c>
      <c r="E23" s="36">
        <v>30</v>
      </c>
      <c r="F23" s="37"/>
      <c r="G23" s="36">
        <v>30</v>
      </c>
      <c r="H23" s="37"/>
      <c r="I23" s="43">
        <v>74335.22</v>
      </c>
      <c r="J23" s="43"/>
      <c r="K23" s="43">
        <v>74335.22</v>
      </c>
      <c r="L23" s="43"/>
      <c r="M23" s="38"/>
      <c r="N23" s="38"/>
      <c r="O23" s="38"/>
      <c r="P23" s="38"/>
      <c r="Q23" s="38"/>
      <c r="R23" s="38"/>
      <c r="S23" s="38"/>
    </row>
    <row r="24" spans="1:19" s="39" customFormat="1" ht="12">
      <c r="A24" s="41" t="s">
        <v>99</v>
      </c>
      <c r="B24" s="40" t="s">
        <v>80</v>
      </c>
      <c r="C24" s="104"/>
      <c r="D24" s="36" t="s">
        <v>111</v>
      </c>
      <c r="E24" s="36">
        <v>120</v>
      </c>
      <c r="F24" s="37"/>
      <c r="G24" s="36">
        <v>120</v>
      </c>
      <c r="H24" s="37"/>
      <c r="I24" s="43">
        <v>93412.17</v>
      </c>
      <c r="J24" s="43"/>
      <c r="K24" s="43">
        <v>93412.17</v>
      </c>
      <c r="L24" s="43"/>
      <c r="M24" s="38"/>
      <c r="N24" s="38"/>
      <c r="O24" s="38"/>
      <c r="P24" s="38"/>
      <c r="Q24" s="38"/>
      <c r="R24" s="38"/>
      <c r="S24" s="38"/>
    </row>
    <row r="25" spans="1:19" s="39" customFormat="1" ht="12">
      <c r="A25" s="41" t="s">
        <v>100</v>
      </c>
      <c r="B25" s="40" t="s">
        <v>81</v>
      </c>
      <c r="C25" s="104"/>
      <c r="D25" s="36" t="s">
        <v>111</v>
      </c>
      <c r="E25" s="36">
        <v>25</v>
      </c>
      <c r="F25" s="37"/>
      <c r="G25" s="36">
        <v>25</v>
      </c>
      <c r="H25" s="37"/>
      <c r="I25" s="43">
        <v>46562.91</v>
      </c>
      <c r="J25" s="43"/>
      <c r="K25" s="43">
        <v>46562.91</v>
      </c>
      <c r="L25" s="43"/>
      <c r="M25" s="38"/>
      <c r="N25" s="38"/>
      <c r="O25" s="38"/>
      <c r="P25" s="38"/>
      <c r="Q25" s="38"/>
      <c r="R25" s="38"/>
      <c r="S25" s="38"/>
    </row>
    <row r="26" spans="1:19" s="39" customFormat="1" ht="24">
      <c r="A26" s="41" t="s">
        <v>101</v>
      </c>
      <c r="B26" s="40" t="s">
        <v>82</v>
      </c>
      <c r="C26" s="104"/>
      <c r="D26" s="36" t="s">
        <v>111</v>
      </c>
      <c r="E26" s="36">
        <v>30</v>
      </c>
      <c r="F26" s="37"/>
      <c r="G26" s="37"/>
      <c r="H26" s="36">
        <v>30</v>
      </c>
      <c r="I26" s="43">
        <v>52525.18</v>
      </c>
      <c r="J26" s="43"/>
      <c r="K26" s="43"/>
      <c r="L26" s="43">
        <v>52525.18</v>
      </c>
      <c r="M26" s="38"/>
      <c r="N26" s="38"/>
      <c r="O26" s="38"/>
      <c r="P26" s="38"/>
      <c r="Q26" s="38"/>
      <c r="R26" s="38"/>
      <c r="S26" s="38"/>
    </row>
    <row r="27" spans="1:19" s="39" customFormat="1" ht="24">
      <c r="A27" s="41" t="s">
        <v>102</v>
      </c>
      <c r="B27" s="40" t="s">
        <v>83</v>
      </c>
      <c r="C27" s="104"/>
      <c r="D27" s="36" t="s">
        <v>111</v>
      </c>
      <c r="E27" s="36">
        <v>15</v>
      </c>
      <c r="F27" s="37"/>
      <c r="G27" s="37"/>
      <c r="H27" s="36">
        <v>15</v>
      </c>
      <c r="I27" s="43">
        <v>45043.18</v>
      </c>
      <c r="J27" s="43"/>
      <c r="K27" s="43"/>
      <c r="L27" s="43">
        <v>45043.18</v>
      </c>
      <c r="M27" s="38"/>
      <c r="N27" s="38"/>
      <c r="O27" s="38"/>
      <c r="P27" s="38"/>
      <c r="Q27" s="38"/>
      <c r="R27" s="38"/>
      <c r="S27" s="38"/>
    </row>
    <row r="28" spans="1:19" s="39" customFormat="1" ht="24">
      <c r="A28" s="41" t="s">
        <v>103</v>
      </c>
      <c r="B28" s="40" t="s">
        <v>84</v>
      </c>
      <c r="C28" s="104"/>
      <c r="D28" s="36" t="s">
        <v>111</v>
      </c>
      <c r="E28" s="36">
        <v>15</v>
      </c>
      <c r="F28" s="37"/>
      <c r="G28" s="37"/>
      <c r="H28" s="36">
        <v>15</v>
      </c>
      <c r="I28" s="43">
        <v>44048.18</v>
      </c>
      <c r="J28" s="43"/>
      <c r="K28" s="43"/>
      <c r="L28" s="43">
        <v>44048.18</v>
      </c>
      <c r="M28" s="38"/>
      <c r="N28" s="38"/>
      <c r="O28" s="38"/>
      <c r="P28" s="38"/>
      <c r="Q28" s="38"/>
      <c r="R28" s="38"/>
      <c r="S28" s="38"/>
    </row>
    <row r="29" spans="1:19" s="39" customFormat="1" ht="12">
      <c r="A29" s="41" t="s">
        <v>104</v>
      </c>
      <c r="B29" s="40" t="s">
        <v>85</v>
      </c>
      <c r="C29" s="104"/>
      <c r="D29" s="36" t="s">
        <v>111</v>
      </c>
      <c r="E29" s="36">
        <v>45</v>
      </c>
      <c r="F29" s="37"/>
      <c r="G29" s="37"/>
      <c r="H29" s="36">
        <v>45</v>
      </c>
      <c r="I29" s="43">
        <v>60862.67</v>
      </c>
      <c r="J29" s="43"/>
      <c r="K29" s="43"/>
      <c r="L29" s="43">
        <v>60862.67</v>
      </c>
      <c r="M29" s="38"/>
      <c r="N29" s="38"/>
      <c r="O29" s="38"/>
      <c r="P29" s="38"/>
      <c r="Q29" s="38"/>
      <c r="R29" s="38"/>
      <c r="S29" s="38"/>
    </row>
    <row r="30" spans="1:19" s="39" customFormat="1" ht="24">
      <c r="A30" s="41" t="s">
        <v>105</v>
      </c>
      <c r="B30" s="40" t="s">
        <v>86</v>
      </c>
      <c r="C30" s="104"/>
      <c r="D30" s="36" t="s">
        <v>111</v>
      </c>
      <c r="E30" s="36">
        <v>30</v>
      </c>
      <c r="F30" s="37"/>
      <c r="G30" s="37"/>
      <c r="H30" s="36">
        <v>30</v>
      </c>
      <c r="I30" s="43">
        <v>50944.88</v>
      </c>
      <c r="J30" s="43"/>
      <c r="K30" s="43"/>
      <c r="L30" s="43">
        <v>50944.88</v>
      </c>
      <c r="M30" s="38"/>
      <c r="N30" s="38"/>
      <c r="O30" s="38"/>
      <c r="P30" s="38"/>
      <c r="Q30" s="38"/>
      <c r="R30" s="38"/>
      <c r="S30" s="38"/>
    </row>
    <row r="31" spans="1:19" s="39" customFormat="1" ht="24">
      <c r="A31" s="41" t="s">
        <v>106</v>
      </c>
      <c r="B31" s="40" t="s">
        <v>87</v>
      </c>
      <c r="C31" s="104"/>
      <c r="D31" s="36" t="s">
        <v>111</v>
      </c>
      <c r="E31" s="36">
        <v>140</v>
      </c>
      <c r="F31" s="37"/>
      <c r="G31" s="37"/>
      <c r="H31" s="36">
        <v>140</v>
      </c>
      <c r="I31" s="43">
        <v>176848.73</v>
      </c>
      <c r="J31" s="43"/>
      <c r="K31" s="43"/>
      <c r="L31" s="43">
        <v>176848.73</v>
      </c>
      <c r="M31" s="38"/>
      <c r="N31" s="38"/>
      <c r="O31" s="38"/>
      <c r="P31" s="38"/>
      <c r="Q31" s="38"/>
      <c r="R31" s="38"/>
      <c r="S31" s="38"/>
    </row>
    <row r="32" spans="1:19" s="39" customFormat="1" ht="24">
      <c r="A32" s="41" t="s">
        <v>107</v>
      </c>
      <c r="B32" s="40" t="s">
        <v>88</v>
      </c>
      <c r="C32" s="104"/>
      <c r="D32" s="36" t="s">
        <v>111</v>
      </c>
      <c r="E32" s="36">
        <v>26</v>
      </c>
      <c r="F32" s="37"/>
      <c r="G32" s="37"/>
      <c r="H32" s="36">
        <v>26</v>
      </c>
      <c r="I32" s="43">
        <v>50414.22</v>
      </c>
      <c r="J32" s="43"/>
      <c r="K32" s="43"/>
      <c r="L32" s="43">
        <v>50414.22</v>
      </c>
      <c r="M32" s="38"/>
      <c r="N32" s="38"/>
      <c r="O32" s="38"/>
      <c r="P32" s="38"/>
      <c r="Q32" s="38"/>
      <c r="R32" s="38"/>
      <c r="S32" s="38"/>
    </row>
    <row r="33" spans="1:19" s="39" customFormat="1" ht="24">
      <c r="A33" s="41" t="s">
        <v>108</v>
      </c>
      <c r="B33" s="40" t="s">
        <v>89</v>
      </c>
      <c r="C33" s="105"/>
      <c r="D33" s="36" t="s">
        <v>111</v>
      </c>
      <c r="E33" s="36">
        <v>35</v>
      </c>
      <c r="F33" s="37"/>
      <c r="G33" s="37"/>
      <c r="H33" s="36">
        <v>35</v>
      </c>
      <c r="I33" s="43">
        <v>53466.52</v>
      </c>
      <c r="J33" s="43"/>
      <c r="K33" s="43"/>
      <c r="L33" s="43">
        <v>53466.52</v>
      </c>
      <c r="M33" s="38"/>
      <c r="N33" s="38"/>
      <c r="O33" s="38"/>
      <c r="P33" s="38"/>
      <c r="Q33" s="38"/>
      <c r="R33" s="38"/>
      <c r="S33" s="38"/>
    </row>
    <row r="34" spans="1:19" s="6" customForma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s="6" customForma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16.5">
      <c r="A36" s="3"/>
      <c r="B36" s="87"/>
      <c r="C36" s="87"/>
      <c r="D36" s="87"/>
      <c r="E36" s="87"/>
      <c r="G36"/>
      <c r="H36"/>
      <c r="I36"/>
      <c r="J36"/>
      <c r="K36"/>
      <c r="L36" s="87"/>
      <c r="M36"/>
      <c r="N36"/>
      <c r="O36"/>
      <c r="P36"/>
      <c r="Q36"/>
      <c r="R36"/>
      <c r="S36"/>
    </row>
    <row r="37" spans="1:19" s="6" customForma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s="6" customForma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s="6" customForma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s="6" customForma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s="6" customForma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s="6" customForma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s="6" customForma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s="6" customForma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s="6" customForma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s="6" customForma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 s="6" customForma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s="6" customForma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s="6" customForma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s="6" customForma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s="6" customForma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</sheetData>
  <mergeCells count="15">
    <mergeCell ref="A11:L11"/>
    <mergeCell ref="B12:L12"/>
    <mergeCell ref="C13:C33"/>
    <mergeCell ref="A3:L3"/>
    <mergeCell ref="A2:L2"/>
    <mergeCell ref="E4:E5"/>
    <mergeCell ref="J4:L4"/>
    <mergeCell ref="I4:I5"/>
    <mergeCell ref="B8:L8"/>
    <mergeCell ref="A7:L7"/>
    <mergeCell ref="F4:H4"/>
    <mergeCell ref="A4:A5"/>
    <mergeCell ref="B4:B5"/>
    <mergeCell ref="C4:C5"/>
    <mergeCell ref="D4:D5"/>
  </mergeCells>
  <pageMargins left="0.78740157480314965" right="0.39370078740157483" top="0.39370078740157483" bottom="0.39370078740157483" header="0.31496062992125984" footer="0"/>
  <pageSetup paperSize="9" scale="99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workbookViewId="0">
      <selection activeCell="J24" sqref="J24"/>
    </sheetView>
  </sheetViews>
  <sheetFormatPr defaultRowHeight="15"/>
  <cols>
    <col min="1" max="1" width="6.28515625" customWidth="1"/>
    <col min="2" max="2" width="19.5703125" customWidth="1"/>
    <col min="3" max="5" width="13.42578125" customWidth="1"/>
  </cols>
  <sheetData>
    <row r="1" spans="1:19" s="7" customFormat="1">
      <c r="A1" s="27"/>
      <c r="B1" s="27"/>
      <c r="C1" s="27"/>
      <c r="D1" s="27"/>
      <c r="E1" s="27"/>
      <c r="F1" s="27"/>
      <c r="G1" s="27"/>
      <c r="H1" s="27"/>
      <c r="I1" s="31" t="s">
        <v>51</v>
      </c>
      <c r="J1" s="31"/>
      <c r="K1" s="31"/>
      <c r="L1" s="31"/>
      <c r="M1" s="27"/>
      <c r="N1" s="27"/>
      <c r="O1" s="27"/>
      <c r="P1" s="27"/>
      <c r="Q1" s="27"/>
      <c r="R1" s="27"/>
      <c r="S1" s="27"/>
    </row>
    <row r="2" spans="1:19" s="26" customFormat="1" ht="105" customHeight="1">
      <c r="A2" s="106" t="s">
        <v>190</v>
      </c>
      <c r="B2" s="106"/>
      <c r="C2" s="106"/>
      <c r="D2" s="106"/>
      <c r="E2" s="106"/>
      <c r="F2" s="106"/>
      <c r="G2" s="106"/>
      <c r="H2" s="106"/>
      <c r="I2" s="106"/>
      <c r="J2" s="50"/>
      <c r="K2" s="50"/>
      <c r="L2" s="50"/>
      <c r="M2" s="51"/>
      <c r="N2" s="28"/>
      <c r="O2" s="28"/>
      <c r="P2" s="28"/>
      <c r="Q2" s="28"/>
      <c r="R2" s="28"/>
      <c r="S2" s="28"/>
    </row>
    <row r="3" spans="1:19" ht="31.5" customHeight="1">
      <c r="A3" s="46" t="s">
        <v>115</v>
      </c>
      <c r="B3" s="109" t="s">
        <v>117</v>
      </c>
      <c r="C3" s="110" t="s">
        <v>118</v>
      </c>
      <c r="D3" s="110"/>
      <c r="E3" s="110" t="s">
        <v>119</v>
      </c>
      <c r="F3" s="110" t="s">
        <v>17</v>
      </c>
      <c r="G3" s="110" t="s">
        <v>120</v>
      </c>
      <c r="H3" s="110"/>
      <c r="I3" s="110"/>
    </row>
    <row r="4" spans="1:19">
      <c r="A4" s="46" t="s">
        <v>116</v>
      </c>
      <c r="B4" s="109"/>
      <c r="C4" s="46" t="s">
        <v>121</v>
      </c>
      <c r="D4" s="46" t="s">
        <v>122</v>
      </c>
      <c r="E4" s="110"/>
      <c r="F4" s="110"/>
      <c r="G4" s="36" t="s">
        <v>60</v>
      </c>
      <c r="H4" s="36" t="s">
        <v>61</v>
      </c>
      <c r="I4" s="36" t="s">
        <v>62</v>
      </c>
    </row>
    <row r="5" spans="1:19" s="49" customFormat="1" ht="11.25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</row>
    <row r="6" spans="1:19">
      <c r="A6" s="108" t="s">
        <v>31</v>
      </c>
      <c r="B6" s="108"/>
      <c r="C6" s="108"/>
      <c r="D6" s="108"/>
      <c r="E6" s="108"/>
      <c r="F6" s="108"/>
      <c r="G6" s="108"/>
      <c r="H6" s="108"/>
      <c r="I6" s="108"/>
    </row>
    <row r="7" spans="1:19" ht="30" customHeight="1">
      <c r="A7" s="46" t="s">
        <v>65</v>
      </c>
      <c r="B7" s="47" t="s">
        <v>124</v>
      </c>
      <c r="C7" s="46" t="s">
        <v>123</v>
      </c>
      <c r="D7" s="46" t="s">
        <v>123</v>
      </c>
      <c r="E7" s="46" t="s">
        <v>123</v>
      </c>
      <c r="F7" s="46" t="s">
        <v>123</v>
      </c>
      <c r="G7" s="46" t="s">
        <v>123</v>
      </c>
      <c r="H7" s="46" t="s">
        <v>123</v>
      </c>
      <c r="I7" s="46" t="s">
        <v>123</v>
      </c>
    </row>
    <row r="8" spans="1:19">
      <c r="A8" s="108" t="s">
        <v>32</v>
      </c>
      <c r="B8" s="108"/>
      <c r="C8" s="108"/>
      <c r="D8" s="108"/>
      <c r="E8" s="108"/>
      <c r="F8" s="108"/>
      <c r="G8" s="108"/>
      <c r="H8" s="108"/>
      <c r="I8" s="108"/>
    </row>
    <row r="9" spans="1:19" ht="30" customHeight="1">
      <c r="A9" s="46" t="s">
        <v>25</v>
      </c>
      <c r="B9" s="47" t="s">
        <v>124</v>
      </c>
      <c r="C9" s="46" t="s">
        <v>123</v>
      </c>
      <c r="D9" s="46" t="s">
        <v>123</v>
      </c>
      <c r="E9" s="46" t="s">
        <v>123</v>
      </c>
      <c r="F9" s="46" t="s">
        <v>123</v>
      </c>
      <c r="G9" s="46" t="s">
        <v>123</v>
      </c>
      <c r="H9" s="46" t="s">
        <v>123</v>
      </c>
      <c r="I9" s="46" t="s">
        <v>123</v>
      </c>
    </row>
    <row r="13" spans="1:19" ht="16.5">
      <c r="A13" s="3"/>
      <c r="B13" s="87"/>
      <c r="C13" s="87"/>
      <c r="D13" s="87"/>
      <c r="E13" s="87"/>
      <c r="F13" s="30"/>
      <c r="I13" s="87"/>
      <c r="J13" s="87"/>
      <c r="K13" s="87"/>
      <c r="L13" s="87"/>
    </row>
  </sheetData>
  <mergeCells count="8">
    <mergeCell ref="A8:I8"/>
    <mergeCell ref="A2:I2"/>
    <mergeCell ref="B3:B4"/>
    <mergeCell ref="C3:D3"/>
    <mergeCell ref="E3:E4"/>
    <mergeCell ref="F3:F4"/>
    <mergeCell ref="G3:I3"/>
    <mergeCell ref="A6:I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opLeftCell="A13" workbookViewId="0">
      <selection activeCell="E17" sqref="E17"/>
    </sheetView>
  </sheetViews>
  <sheetFormatPr defaultRowHeight="15"/>
  <cols>
    <col min="1" max="1" width="6.85546875" style="63" customWidth="1"/>
    <col min="2" max="2" width="48.28515625" style="63" customWidth="1"/>
    <col min="3" max="4" width="17.5703125" style="63" customWidth="1"/>
  </cols>
  <sheetData>
    <row r="1" spans="1:19" s="7" customFormat="1">
      <c r="A1" s="59"/>
      <c r="B1" s="59"/>
      <c r="C1" s="59"/>
      <c r="D1" s="31" t="s">
        <v>52</v>
      </c>
      <c r="E1" s="27"/>
      <c r="F1" s="27"/>
      <c r="G1" s="27"/>
      <c r="H1" s="27"/>
      <c r="J1" s="31"/>
      <c r="K1" s="31"/>
      <c r="L1" s="31"/>
      <c r="M1" s="27"/>
      <c r="N1" s="27"/>
      <c r="O1" s="27"/>
      <c r="P1" s="27"/>
      <c r="Q1" s="27"/>
      <c r="R1" s="27"/>
      <c r="S1" s="27"/>
    </row>
    <row r="2" spans="1:19" s="26" customFormat="1" ht="64.5" customHeight="1">
      <c r="A2" s="112" t="s">
        <v>191</v>
      </c>
      <c r="B2" s="112"/>
      <c r="C2" s="112"/>
      <c r="D2" s="112"/>
      <c r="E2" s="50"/>
      <c r="F2" s="50"/>
      <c r="G2" s="50"/>
      <c r="H2" s="50"/>
      <c r="I2" s="50"/>
      <c r="J2" s="50"/>
      <c r="K2" s="50"/>
      <c r="L2" s="50"/>
      <c r="M2" s="51"/>
      <c r="N2" s="28"/>
      <c r="O2" s="28"/>
      <c r="P2" s="28"/>
      <c r="Q2" s="28"/>
      <c r="R2" s="28"/>
      <c r="S2" s="28"/>
    </row>
    <row r="4" spans="1:19" s="56" customFormat="1" ht="114" customHeight="1">
      <c r="A4" s="14" t="s">
        <v>43</v>
      </c>
      <c r="B4" s="14" t="s">
        <v>126</v>
      </c>
      <c r="C4" s="14" t="s">
        <v>127</v>
      </c>
      <c r="D4" s="14" t="s">
        <v>128</v>
      </c>
    </row>
    <row r="5" spans="1:19" s="49" customFormat="1" ht="11.25">
      <c r="A5" s="54">
        <v>1</v>
      </c>
      <c r="B5" s="54">
        <v>2</v>
      </c>
      <c r="C5" s="54">
        <v>3</v>
      </c>
      <c r="D5" s="54">
        <v>4</v>
      </c>
    </row>
    <row r="6" spans="1:19" s="57" customFormat="1" ht="15.75">
      <c r="A6" s="111" t="s">
        <v>31</v>
      </c>
      <c r="B6" s="111"/>
      <c r="C6" s="111"/>
      <c r="D6" s="111"/>
    </row>
    <row r="7" spans="1:19" s="58" customFormat="1" ht="38.25" customHeight="1">
      <c r="A7" s="60">
        <v>1</v>
      </c>
      <c r="B7" s="62" t="s">
        <v>129</v>
      </c>
      <c r="C7" s="65">
        <v>25.1</v>
      </c>
      <c r="D7" s="65">
        <v>15.1</v>
      </c>
    </row>
    <row r="8" spans="1:19" s="58" customFormat="1" ht="47.25">
      <c r="A8" s="60">
        <v>2</v>
      </c>
      <c r="B8" s="62" t="s">
        <v>130</v>
      </c>
      <c r="C8" s="65">
        <v>41.1</v>
      </c>
      <c r="D8" s="65">
        <v>31.1</v>
      </c>
    </row>
    <row r="9" spans="1:19" s="58" customFormat="1" ht="15.75">
      <c r="A9" s="60">
        <v>3</v>
      </c>
      <c r="B9" s="62" t="s">
        <v>131</v>
      </c>
      <c r="C9" s="65">
        <v>18.5</v>
      </c>
      <c r="D9" s="65">
        <v>45.4</v>
      </c>
    </row>
    <row r="10" spans="1:19" s="58" customFormat="1" ht="15.75">
      <c r="A10" s="60">
        <v>4</v>
      </c>
      <c r="B10" s="62" t="s">
        <v>132</v>
      </c>
      <c r="C10" s="65">
        <v>100</v>
      </c>
      <c r="D10" s="65">
        <v>100</v>
      </c>
    </row>
    <row r="11" spans="1:19" s="58" customFormat="1" ht="31.5">
      <c r="A11" s="64">
        <v>5</v>
      </c>
      <c r="B11" s="62" t="s">
        <v>133</v>
      </c>
      <c r="C11" s="66">
        <v>56.9</v>
      </c>
      <c r="D11" s="66">
        <v>36.9</v>
      </c>
    </row>
    <row r="12" spans="1:19" s="58" customFormat="1" ht="15.75">
      <c r="A12" s="64">
        <v>6</v>
      </c>
      <c r="B12" s="62" t="s">
        <v>134</v>
      </c>
      <c r="C12" s="66">
        <v>100</v>
      </c>
      <c r="D12" s="66">
        <v>100</v>
      </c>
    </row>
    <row r="13" spans="1:19" s="57" customFormat="1" ht="15.75">
      <c r="A13" s="111" t="s">
        <v>32</v>
      </c>
      <c r="B13" s="111"/>
      <c r="C13" s="111"/>
      <c r="D13" s="111"/>
    </row>
    <row r="14" spans="1:19" s="58" customFormat="1" ht="15.75">
      <c r="A14" s="64">
        <v>1</v>
      </c>
      <c r="B14" s="62" t="s">
        <v>135</v>
      </c>
      <c r="C14" s="64">
        <v>37.299999999999997</v>
      </c>
      <c r="D14" s="64">
        <v>100</v>
      </c>
    </row>
    <row r="15" spans="1:19" ht="33.75" customHeight="1"/>
    <row r="16" spans="1:19" ht="16.5">
      <c r="A16" s="3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</sheetData>
  <mergeCells count="3">
    <mergeCell ref="A13:D13"/>
    <mergeCell ref="A2:D2"/>
    <mergeCell ref="A6:D6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16" workbookViewId="0">
      <selection activeCell="B36" sqref="B36"/>
    </sheetView>
  </sheetViews>
  <sheetFormatPr defaultRowHeight="15"/>
  <cols>
    <col min="1" max="1" width="6.5703125" customWidth="1"/>
    <col min="2" max="2" width="49" customWidth="1"/>
    <col min="3" max="5" width="13.140625" customWidth="1"/>
  </cols>
  <sheetData>
    <row r="1" spans="1:12" s="7" customFormat="1">
      <c r="A1" s="59"/>
      <c r="B1" s="59"/>
      <c r="C1" s="31"/>
      <c r="D1" s="31"/>
      <c r="E1" s="31" t="s">
        <v>53</v>
      </c>
      <c r="F1" s="27"/>
      <c r="G1" s="27"/>
      <c r="H1" s="27"/>
      <c r="I1" s="27"/>
      <c r="J1" s="27"/>
      <c r="K1" s="27"/>
      <c r="L1" s="27"/>
    </row>
    <row r="2" spans="1:12" s="26" customFormat="1" ht="64.5" customHeight="1">
      <c r="A2" s="106" t="s">
        <v>192</v>
      </c>
      <c r="B2" s="106"/>
      <c r="C2" s="106"/>
      <c r="D2" s="106"/>
      <c r="E2" s="106"/>
      <c r="F2" s="51"/>
      <c r="G2" s="28"/>
      <c r="H2" s="28"/>
      <c r="I2" s="28"/>
      <c r="J2" s="28"/>
      <c r="K2" s="28"/>
      <c r="L2" s="28"/>
    </row>
    <row r="3" spans="1:12" ht="45.75" customHeight="1">
      <c r="A3" s="67" t="s">
        <v>54</v>
      </c>
      <c r="B3" s="44" t="s">
        <v>55</v>
      </c>
      <c r="C3" s="36" t="s">
        <v>136</v>
      </c>
      <c r="D3" s="36" t="s">
        <v>137</v>
      </c>
      <c r="E3" s="36" t="s">
        <v>138</v>
      </c>
    </row>
    <row r="4" spans="1:12" ht="12.75" customHeight="1">
      <c r="A4" s="54">
        <v>1</v>
      </c>
      <c r="B4" s="54">
        <v>2</v>
      </c>
      <c r="C4" s="54">
        <v>3</v>
      </c>
      <c r="D4" s="54">
        <v>4</v>
      </c>
      <c r="E4" s="54">
        <v>5</v>
      </c>
    </row>
    <row r="5" spans="1:12" ht="15.75">
      <c r="A5" s="111" t="s">
        <v>31</v>
      </c>
      <c r="B5" s="111"/>
      <c r="C5" s="111"/>
      <c r="D5" s="111"/>
      <c r="E5" s="111"/>
    </row>
    <row r="6" spans="1:12" ht="26.25" customHeight="1">
      <c r="A6" s="24" t="s">
        <v>65</v>
      </c>
      <c r="B6" s="113" t="s">
        <v>66</v>
      </c>
      <c r="C6" s="113"/>
      <c r="D6" s="113"/>
      <c r="E6" s="113"/>
    </row>
    <row r="7" spans="1:12" ht="54" customHeight="1">
      <c r="A7" s="37" t="s">
        <v>44</v>
      </c>
      <c r="B7" s="37" t="s">
        <v>113</v>
      </c>
      <c r="C7" s="44">
        <v>2019</v>
      </c>
      <c r="D7" s="44">
        <v>2019</v>
      </c>
      <c r="E7" s="44">
        <v>2019</v>
      </c>
    </row>
    <row r="8" spans="1:12" ht="18.75" customHeight="1">
      <c r="A8" s="111" t="s">
        <v>69</v>
      </c>
      <c r="B8" s="111"/>
      <c r="C8" s="111"/>
      <c r="D8" s="111"/>
      <c r="E8" s="111"/>
    </row>
    <row r="9" spans="1:12">
      <c r="A9" s="24" t="s">
        <v>65</v>
      </c>
      <c r="B9" s="113" t="s">
        <v>66</v>
      </c>
      <c r="C9" s="113"/>
      <c r="D9" s="113"/>
      <c r="E9" s="113"/>
    </row>
    <row r="10" spans="1:12" ht="39.75" customHeight="1">
      <c r="A10" s="37" t="s">
        <v>44</v>
      </c>
      <c r="B10" s="37" t="s">
        <v>114</v>
      </c>
      <c r="C10" s="68"/>
      <c r="D10" s="68"/>
      <c r="E10" s="45" t="s">
        <v>139</v>
      </c>
    </row>
    <row r="11" spans="1:12" ht="15.75" customHeight="1">
      <c r="A11" s="37"/>
      <c r="B11" s="42" t="s">
        <v>70</v>
      </c>
      <c r="C11" s="43"/>
      <c r="D11" s="43"/>
      <c r="E11" s="43"/>
    </row>
    <row r="12" spans="1:12" ht="15.75" customHeight="1">
      <c r="A12" s="41" t="s">
        <v>91</v>
      </c>
      <c r="B12" s="40" t="s">
        <v>71</v>
      </c>
      <c r="C12" s="69">
        <v>2019</v>
      </c>
      <c r="D12" s="69">
        <v>2019</v>
      </c>
      <c r="E12" s="69">
        <v>2019</v>
      </c>
    </row>
    <row r="13" spans="1:12" ht="15.75" customHeight="1">
      <c r="A13" s="41" t="s">
        <v>90</v>
      </c>
      <c r="B13" s="40" t="s">
        <v>72</v>
      </c>
      <c r="C13" s="69">
        <v>2019</v>
      </c>
      <c r="D13" s="69">
        <v>2019</v>
      </c>
      <c r="E13" s="69">
        <v>2019</v>
      </c>
    </row>
    <row r="14" spans="1:12" ht="15.75" customHeight="1">
      <c r="A14" s="41" t="s">
        <v>92</v>
      </c>
      <c r="B14" s="40" t="s">
        <v>73</v>
      </c>
      <c r="C14" s="69">
        <v>2019</v>
      </c>
      <c r="D14" s="69">
        <v>2019</v>
      </c>
      <c r="E14" s="69">
        <v>2019</v>
      </c>
    </row>
    <row r="15" spans="1:12" ht="15.75" customHeight="1">
      <c r="A15" s="41" t="s">
        <v>93</v>
      </c>
      <c r="B15" s="40" t="s">
        <v>74</v>
      </c>
      <c r="C15" s="69">
        <v>2019</v>
      </c>
      <c r="D15" s="69">
        <v>2019</v>
      </c>
      <c r="E15" s="69">
        <v>2019</v>
      </c>
    </row>
    <row r="16" spans="1:12" ht="15.75" customHeight="1">
      <c r="A16" s="41" t="s">
        <v>94</v>
      </c>
      <c r="B16" s="40" t="s">
        <v>75</v>
      </c>
      <c r="C16" s="69">
        <v>2019</v>
      </c>
      <c r="D16" s="69">
        <v>2019</v>
      </c>
      <c r="E16" s="69">
        <v>2019</v>
      </c>
    </row>
    <row r="17" spans="1:12" ht="15.75" customHeight="1">
      <c r="A17" s="41" t="s">
        <v>95</v>
      </c>
      <c r="B17" s="40" t="s">
        <v>76</v>
      </c>
      <c r="C17" s="69">
        <v>2019</v>
      </c>
      <c r="D17" s="69">
        <v>2019</v>
      </c>
      <c r="E17" s="69">
        <v>2019</v>
      </c>
    </row>
    <row r="18" spans="1:12" ht="15.75" customHeight="1">
      <c r="A18" s="41" t="s">
        <v>96</v>
      </c>
      <c r="B18" s="40" t="s">
        <v>77</v>
      </c>
      <c r="C18" s="69">
        <v>2020</v>
      </c>
      <c r="D18" s="69">
        <v>2020</v>
      </c>
      <c r="E18" s="69">
        <v>2020</v>
      </c>
    </row>
    <row r="19" spans="1:12" ht="15.75" customHeight="1">
      <c r="A19" s="41" t="s">
        <v>97</v>
      </c>
      <c r="B19" s="40" t="s">
        <v>78</v>
      </c>
      <c r="C19" s="69">
        <v>2020</v>
      </c>
      <c r="D19" s="69">
        <v>2020</v>
      </c>
      <c r="E19" s="69">
        <v>2020</v>
      </c>
    </row>
    <row r="20" spans="1:12" ht="15.75" customHeight="1">
      <c r="A20" s="41" t="s">
        <v>98</v>
      </c>
      <c r="B20" s="40" t="s">
        <v>79</v>
      </c>
      <c r="C20" s="69">
        <v>2020</v>
      </c>
      <c r="D20" s="69">
        <v>2020</v>
      </c>
      <c r="E20" s="69">
        <v>2020</v>
      </c>
    </row>
    <row r="21" spans="1:12" ht="15.75" customHeight="1">
      <c r="A21" s="41" t="s">
        <v>99</v>
      </c>
      <c r="B21" s="40" t="s">
        <v>80</v>
      </c>
      <c r="C21" s="69">
        <v>2020</v>
      </c>
      <c r="D21" s="69">
        <v>2020</v>
      </c>
      <c r="E21" s="69">
        <v>2020</v>
      </c>
    </row>
    <row r="22" spans="1:12" ht="15.75" customHeight="1">
      <c r="A22" s="41" t="s">
        <v>100</v>
      </c>
      <c r="B22" s="40" t="s">
        <v>81</v>
      </c>
      <c r="C22" s="69">
        <v>2020</v>
      </c>
      <c r="D22" s="69">
        <v>2020</v>
      </c>
      <c r="E22" s="69">
        <v>2020</v>
      </c>
    </row>
    <row r="23" spans="1:12" ht="15.75" customHeight="1">
      <c r="A23" s="41" t="s">
        <v>101</v>
      </c>
      <c r="B23" s="40" t="s">
        <v>82</v>
      </c>
      <c r="C23" s="69">
        <v>2021</v>
      </c>
      <c r="D23" s="69">
        <v>2021</v>
      </c>
      <c r="E23" s="69">
        <v>2021</v>
      </c>
    </row>
    <row r="24" spans="1:12" ht="15.75" customHeight="1">
      <c r="A24" s="41" t="s">
        <v>102</v>
      </c>
      <c r="B24" s="40" t="s">
        <v>83</v>
      </c>
      <c r="C24" s="69">
        <v>2021</v>
      </c>
      <c r="D24" s="69">
        <v>2021</v>
      </c>
      <c r="E24" s="69">
        <v>2021</v>
      </c>
    </row>
    <row r="25" spans="1:12" ht="15.75" customHeight="1">
      <c r="A25" s="41" t="s">
        <v>103</v>
      </c>
      <c r="B25" s="40" t="s">
        <v>84</v>
      </c>
      <c r="C25" s="69">
        <v>2021</v>
      </c>
      <c r="D25" s="69">
        <v>2021</v>
      </c>
      <c r="E25" s="69">
        <v>2021</v>
      </c>
    </row>
    <row r="26" spans="1:12" ht="15.75" customHeight="1">
      <c r="A26" s="41" t="s">
        <v>104</v>
      </c>
      <c r="B26" s="40" t="s">
        <v>85</v>
      </c>
      <c r="C26" s="69">
        <v>2021</v>
      </c>
      <c r="D26" s="69">
        <v>2021</v>
      </c>
      <c r="E26" s="69">
        <v>2021</v>
      </c>
    </row>
    <row r="27" spans="1:12" ht="15.75" customHeight="1">
      <c r="A27" s="41" t="s">
        <v>105</v>
      </c>
      <c r="B27" s="40" t="s">
        <v>86</v>
      </c>
      <c r="C27" s="69">
        <v>2021</v>
      </c>
      <c r="D27" s="69">
        <v>2021</v>
      </c>
      <c r="E27" s="69">
        <v>2021</v>
      </c>
    </row>
    <row r="28" spans="1:12" ht="15.75" customHeight="1">
      <c r="A28" s="41" t="s">
        <v>106</v>
      </c>
      <c r="B28" s="40" t="s">
        <v>87</v>
      </c>
      <c r="C28" s="69">
        <v>2021</v>
      </c>
      <c r="D28" s="69">
        <v>2021</v>
      </c>
      <c r="E28" s="69">
        <v>2021</v>
      </c>
    </row>
    <row r="29" spans="1:12" ht="15.75" customHeight="1">
      <c r="A29" s="41" t="s">
        <v>107</v>
      </c>
      <c r="B29" s="40" t="s">
        <v>88</v>
      </c>
      <c r="C29" s="69">
        <v>2021</v>
      </c>
      <c r="D29" s="69">
        <v>2021</v>
      </c>
      <c r="E29" s="69">
        <v>2021</v>
      </c>
    </row>
    <row r="30" spans="1:12" ht="15.75" customHeight="1">
      <c r="A30" s="41" t="s">
        <v>108</v>
      </c>
      <c r="B30" s="40" t="s">
        <v>89</v>
      </c>
      <c r="C30" s="69">
        <v>2021</v>
      </c>
      <c r="D30" s="69">
        <v>2021</v>
      </c>
      <c r="E30" s="69">
        <v>2021</v>
      </c>
    </row>
    <row r="31" spans="1:12" ht="33.75" customHeight="1"/>
    <row r="32" spans="1:12" ht="16.5">
      <c r="A32" s="3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</sheetData>
  <mergeCells count="5">
    <mergeCell ref="B9:E9"/>
    <mergeCell ref="A2:E2"/>
    <mergeCell ref="A5:E5"/>
    <mergeCell ref="B6:E6"/>
    <mergeCell ref="A8:E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>
      <selection activeCell="A32" sqref="A32:XFD32"/>
    </sheetView>
  </sheetViews>
  <sheetFormatPr defaultRowHeight="15"/>
  <cols>
    <col min="1" max="1" width="4.5703125" style="63" customWidth="1"/>
    <col min="2" max="2" width="40" style="63" customWidth="1"/>
    <col min="3" max="6" width="11.42578125" style="63" customWidth="1"/>
    <col min="7" max="7" width="9.140625" style="63"/>
    <col min="8" max="18" width="9.140625" style="30"/>
  </cols>
  <sheetData>
    <row r="1" spans="1:18">
      <c r="F1" s="59" t="s">
        <v>141</v>
      </c>
      <c r="G1" s="59"/>
    </row>
    <row r="2" spans="1:18" ht="34.5" customHeight="1">
      <c r="A2" s="90" t="s">
        <v>193</v>
      </c>
      <c r="B2" s="90"/>
      <c r="C2" s="90"/>
      <c r="D2" s="90"/>
      <c r="E2" s="90"/>
      <c r="F2" s="90"/>
    </row>
    <row r="4" spans="1:18" ht="47.25" customHeight="1">
      <c r="A4" s="60" t="s">
        <v>115</v>
      </c>
      <c r="B4" s="115" t="s">
        <v>143</v>
      </c>
      <c r="C4" s="115" t="s">
        <v>144</v>
      </c>
      <c r="D4" s="115"/>
      <c r="E4" s="115"/>
      <c r="F4" s="115"/>
      <c r="G4" s="6"/>
    </row>
    <row r="5" spans="1:18" ht="15.75">
      <c r="A5" s="60" t="s">
        <v>116</v>
      </c>
      <c r="B5" s="115"/>
      <c r="C5" s="115" t="s">
        <v>145</v>
      </c>
      <c r="D5" s="115" t="s">
        <v>146</v>
      </c>
      <c r="E5" s="115"/>
      <c r="F5" s="115"/>
      <c r="G5" s="20"/>
    </row>
    <row r="6" spans="1:18" ht="15.75">
      <c r="A6" s="72"/>
      <c r="B6" s="115"/>
      <c r="C6" s="115"/>
      <c r="D6" s="60" t="s">
        <v>19</v>
      </c>
      <c r="E6" s="60" t="s">
        <v>20</v>
      </c>
      <c r="F6" s="60" t="s">
        <v>30</v>
      </c>
      <c r="G6" s="20"/>
    </row>
    <row r="7" spans="1:18" ht="19.5" customHeight="1">
      <c r="A7" s="114" t="s">
        <v>31</v>
      </c>
      <c r="B7" s="114"/>
      <c r="C7" s="114"/>
      <c r="D7" s="114"/>
      <c r="E7" s="114"/>
      <c r="F7" s="114"/>
      <c r="G7" s="20"/>
    </row>
    <row r="8" spans="1:18" s="7" customFormat="1" ht="15.75">
      <c r="A8" s="61" t="s">
        <v>65</v>
      </c>
      <c r="B8" s="75" t="s">
        <v>147</v>
      </c>
      <c r="C8" s="76">
        <f>D8+E8+F8</f>
        <v>277.19</v>
      </c>
      <c r="D8" s="76">
        <f>D9</f>
        <v>277.19</v>
      </c>
      <c r="E8" s="76">
        <f t="shared" ref="E8:F8" si="0">E9</f>
        <v>0</v>
      </c>
      <c r="F8" s="76">
        <f t="shared" si="0"/>
        <v>0</v>
      </c>
      <c r="G8" s="18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5.75">
      <c r="A9" s="60" t="s">
        <v>44</v>
      </c>
      <c r="B9" s="77" t="s">
        <v>148</v>
      </c>
      <c r="C9" s="76">
        <f>D9+E9+F9</f>
        <v>277.19</v>
      </c>
      <c r="D9" s="78">
        <v>277.19</v>
      </c>
      <c r="E9" s="78"/>
      <c r="F9" s="78"/>
      <c r="G9" s="20"/>
    </row>
    <row r="10" spans="1:18" ht="31.5">
      <c r="A10" s="60" t="s">
        <v>45</v>
      </c>
      <c r="B10" s="77" t="s">
        <v>159</v>
      </c>
      <c r="C10" s="78"/>
      <c r="D10" s="78"/>
      <c r="E10" s="78"/>
      <c r="F10" s="78"/>
      <c r="G10" s="20"/>
    </row>
    <row r="11" spans="1:18" ht="47.25">
      <c r="A11" s="60" t="s">
        <v>149</v>
      </c>
      <c r="B11" s="77" t="s">
        <v>150</v>
      </c>
      <c r="C11" s="78"/>
      <c r="D11" s="78"/>
      <c r="E11" s="78"/>
      <c r="F11" s="78"/>
      <c r="G11" s="20"/>
    </row>
    <row r="12" spans="1:18" s="7" customFormat="1" ht="15.75">
      <c r="A12" s="61" t="s">
        <v>25</v>
      </c>
      <c r="B12" s="75" t="s">
        <v>151</v>
      </c>
      <c r="C12" s="76"/>
      <c r="D12" s="76"/>
      <c r="E12" s="76"/>
      <c r="F12" s="76"/>
      <c r="G12" s="1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5.75">
      <c r="A13" s="60" t="s">
        <v>46</v>
      </c>
      <c r="B13" s="77" t="s">
        <v>152</v>
      </c>
      <c r="C13" s="78"/>
      <c r="D13" s="78"/>
      <c r="E13" s="78"/>
      <c r="F13" s="78"/>
      <c r="G13" s="20"/>
    </row>
    <row r="14" spans="1:18" ht="15.75">
      <c r="A14" s="60" t="s">
        <v>153</v>
      </c>
      <c r="B14" s="77" t="s">
        <v>154</v>
      </c>
      <c r="C14" s="78"/>
      <c r="D14" s="78"/>
      <c r="E14" s="78"/>
      <c r="F14" s="78"/>
      <c r="G14" s="20"/>
    </row>
    <row r="15" spans="1:18" s="7" customFormat="1" ht="31.5">
      <c r="A15" s="61" t="s">
        <v>155</v>
      </c>
      <c r="B15" s="75" t="s">
        <v>160</v>
      </c>
      <c r="C15" s="76">
        <f>D15+E15+F15</f>
        <v>8.57</v>
      </c>
      <c r="D15" s="76">
        <v>8.57</v>
      </c>
      <c r="E15" s="76"/>
      <c r="F15" s="76"/>
      <c r="G15" s="1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s="7" customFormat="1" ht="15.75">
      <c r="A16" s="61" t="s">
        <v>156</v>
      </c>
      <c r="B16" s="75" t="s">
        <v>157</v>
      </c>
      <c r="C16" s="76"/>
      <c r="D16" s="76"/>
      <c r="E16" s="76"/>
      <c r="F16" s="76"/>
      <c r="G16" s="1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s="7" customFormat="1" ht="31.5">
      <c r="A17" s="75"/>
      <c r="B17" s="75" t="s">
        <v>161</v>
      </c>
      <c r="C17" s="76">
        <f>C8+C12+C15+C16</f>
        <v>285.76</v>
      </c>
      <c r="D17" s="76">
        <f>D8+D12+D15+D16</f>
        <v>285.76</v>
      </c>
      <c r="E17" s="76">
        <f t="shared" ref="E17:F17" si="1">E8+E12+E15+E16</f>
        <v>0</v>
      </c>
      <c r="F17" s="76">
        <f t="shared" si="1"/>
        <v>0</v>
      </c>
      <c r="G17" s="18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24.75" customHeight="1">
      <c r="A18" s="114" t="s">
        <v>32</v>
      </c>
      <c r="B18" s="114"/>
      <c r="C18" s="114"/>
      <c r="D18" s="114"/>
      <c r="E18" s="114"/>
      <c r="F18" s="114"/>
      <c r="G18" s="20"/>
    </row>
    <row r="19" spans="1:18" ht="15.75">
      <c r="A19" s="61" t="s">
        <v>65</v>
      </c>
      <c r="B19" s="75" t="s">
        <v>147</v>
      </c>
      <c r="C19" s="76">
        <f>D19+E19+F19</f>
        <v>1317.9699999999998</v>
      </c>
      <c r="D19" s="76">
        <f>D20</f>
        <v>294.27</v>
      </c>
      <c r="E19" s="76">
        <f t="shared" ref="E19" si="2">E20</f>
        <v>505.58</v>
      </c>
      <c r="F19" s="76">
        <f t="shared" ref="F19" si="3">F20</f>
        <v>518.12</v>
      </c>
      <c r="G19" s="20"/>
    </row>
    <row r="20" spans="1:18" ht="15.75">
      <c r="A20" s="60" t="s">
        <v>44</v>
      </c>
      <c r="B20" s="77" t="s">
        <v>148</v>
      </c>
      <c r="C20" s="76">
        <f>D20+E20+F20</f>
        <v>1317.9699999999998</v>
      </c>
      <c r="D20" s="78">
        <v>294.27</v>
      </c>
      <c r="E20" s="78">
        <v>505.58</v>
      </c>
      <c r="F20" s="78">
        <v>518.12</v>
      </c>
      <c r="G20" s="20"/>
    </row>
    <row r="21" spans="1:18" ht="31.5">
      <c r="A21" s="60" t="s">
        <v>45</v>
      </c>
      <c r="B21" s="77" t="s">
        <v>159</v>
      </c>
      <c r="C21" s="78"/>
      <c r="D21" s="78"/>
      <c r="E21" s="78"/>
      <c r="F21" s="78"/>
      <c r="G21" s="20"/>
    </row>
    <row r="22" spans="1:18" ht="47.25">
      <c r="A22" s="60" t="s">
        <v>149</v>
      </c>
      <c r="B22" s="77" t="s">
        <v>150</v>
      </c>
      <c r="C22" s="78"/>
      <c r="D22" s="78"/>
      <c r="E22" s="78"/>
      <c r="F22" s="78"/>
      <c r="G22" s="20"/>
    </row>
    <row r="23" spans="1:18" ht="15.75">
      <c r="A23" s="61" t="s">
        <v>25</v>
      </c>
      <c r="B23" s="75" t="s">
        <v>151</v>
      </c>
      <c r="C23" s="76"/>
      <c r="D23" s="76"/>
      <c r="E23" s="76"/>
      <c r="F23" s="76"/>
      <c r="G23" s="20"/>
    </row>
    <row r="24" spans="1:18" ht="15.75">
      <c r="A24" s="60" t="s">
        <v>46</v>
      </c>
      <c r="B24" s="77" t="s">
        <v>152</v>
      </c>
      <c r="C24" s="78"/>
      <c r="D24" s="78"/>
      <c r="E24" s="78"/>
      <c r="F24" s="78"/>
      <c r="G24" s="20"/>
    </row>
    <row r="25" spans="1:18" ht="15.75">
      <c r="A25" s="60" t="s">
        <v>153</v>
      </c>
      <c r="B25" s="77" t="s">
        <v>154</v>
      </c>
      <c r="C25" s="78"/>
      <c r="D25" s="78"/>
      <c r="E25" s="78"/>
      <c r="F25" s="78"/>
      <c r="G25" s="20"/>
    </row>
    <row r="26" spans="1:18" ht="31.5">
      <c r="A26" s="61" t="s">
        <v>155</v>
      </c>
      <c r="B26" s="75" t="s">
        <v>160</v>
      </c>
      <c r="C26" s="76">
        <f>D26+E26+F26</f>
        <v>40.770000000000003</v>
      </c>
      <c r="D26" s="76">
        <v>9.1</v>
      </c>
      <c r="E26" s="76">
        <v>15.64</v>
      </c>
      <c r="F26" s="76">
        <v>16.03</v>
      </c>
      <c r="G26" s="20"/>
    </row>
    <row r="27" spans="1:18" ht="15.75">
      <c r="A27" s="61" t="s">
        <v>156</v>
      </c>
      <c r="B27" s="75" t="s">
        <v>157</v>
      </c>
      <c r="C27" s="76"/>
      <c r="D27" s="76"/>
      <c r="E27" s="76"/>
      <c r="F27" s="76"/>
      <c r="G27" s="20"/>
    </row>
    <row r="28" spans="1:18" ht="15.75">
      <c r="A28" s="75"/>
      <c r="B28" s="75" t="s">
        <v>162</v>
      </c>
      <c r="C28" s="76">
        <f>C19+C23+C26+C27</f>
        <v>1358.7399999999998</v>
      </c>
      <c r="D28" s="76">
        <f>D19+D23+D26+D27</f>
        <v>303.37</v>
      </c>
      <c r="E28" s="76">
        <f t="shared" ref="E28" si="4">E19+E23+E26+E27</f>
        <v>521.22</v>
      </c>
      <c r="F28" s="76">
        <f t="shared" ref="F28" si="5">F19+F23+F26+F27</f>
        <v>534.15</v>
      </c>
      <c r="G28" s="20"/>
    </row>
    <row r="29" spans="1:18" ht="15.75">
      <c r="A29" s="75"/>
      <c r="B29" s="75"/>
      <c r="C29" s="76"/>
      <c r="D29" s="76"/>
      <c r="E29" s="76"/>
      <c r="F29" s="76"/>
      <c r="G29" s="20"/>
    </row>
    <row r="30" spans="1:18" s="74" customFormat="1" ht="33">
      <c r="A30" s="79"/>
      <c r="B30" s="79" t="s">
        <v>158</v>
      </c>
      <c r="C30" s="80"/>
      <c r="D30" s="80"/>
      <c r="E30" s="80"/>
      <c r="F30" s="80"/>
      <c r="G30" s="81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ht="33" customHeight="1"/>
    <row r="32" spans="1:18" ht="16.5">
      <c r="A32" s="3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/>
      <c r="N32"/>
      <c r="O32"/>
      <c r="P32"/>
      <c r="Q32"/>
      <c r="R32"/>
    </row>
  </sheetData>
  <mergeCells count="7">
    <mergeCell ref="A7:F7"/>
    <mergeCell ref="A18:F18"/>
    <mergeCell ref="A2:F2"/>
    <mergeCell ref="B4:B6"/>
    <mergeCell ref="C4:F4"/>
    <mergeCell ref="C5:C6"/>
    <mergeCell ref="D5:F5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workbookViewId="0">
      <selection activeCell="J11" sqref="J11"/>
    </sheetView>
  </sheetViews>
  <sheetFormatPr defaultRowHeight="12"/>
  <cols>
    <col min="1" max="1" width="5.28515625" style="140" customWidth="1"/>
    <col min="2" max="2" width="41.7109375" style="140" customWidth="1"/>
    <col min="3" max="3" width="10.42578125" style="140" customWidth="1"/>
    <col min="4" max="6" width="12" style="140" customWidth="1"/>
    <col min="7" max="32" width="9.140625" style="125"/>
    <col min="33" max="16384" width="9.140625" style="126"/>
  </cols>
  <sheetData>
    <row r="1" spans="1:32" s="119" customFormat="1">
      <c r="A1" s="117"/>
      <c r="B1" s="117"/>
      <c r="C1" s="117"/>
      <c r="D1" s="117"/>
      <c r="E1" s="117"/>
      <c r="F1" s="117" t="s">
        <v>163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</row>
    <row r="2" spans="1:32" s="119" customFormat="1" ht="22.5" customHeight="1">
      <c r="A2" s="120" t="s">
        <v>194</v>
      </c>
      <c r="B2" s="120"/>
      <c r="C2" s="120"/>
      <c r="D2" s="120"/>
      <c r="E2" s="120"/>
      <c r="F2" s="120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</row>
    <row r="4" spans="1:32">
      <c r="A4" s="121" t="s">
        <v>115</v>
      </c>
      <c r="B4" s="122" t="s">
        <v>165</v>
      </c>
      <c r="C4" s="123" t="s">
        <v>17</v>
      </c>
      <c r="D4" s="123" t="s">
        <v>19</v>
      </c>
      <c r="E4" s="123" t="s">
        <v>20</v>
      </c>
      <c r="F4" s="123" t="s">
        <v>30</v>
      </c>
      <c r="G4" s="124"/>
    </row>
    <row r="5" spans="1:32">
      <c r="A5" s="127" t="s">
        <v>164</v>
      </c>
      <c r="B5" s="122"/>
      <c r="C5" s="123"/>
      <c r="D5" s="123"/>
      <c r="E5" s="123"/>
      <c r="F5" s="123"/>
      <c r="G5" s="124"/>
    </row>
    <row r="6" spans="1:32" ht="21.75" customHeight="1">
      <c r="A6" s="128"/>
      <c r="B6" s="129" t="s">
        <v>31</v>
      </c>
      <c r="C6" s="129"/>
      <c r="D6" s="129"/>
      <c r="E6" s="129"/>
      <c r="F6" s="129"/>
      <c r="G6" s="130"/>
    </row>
    <row r="7" spans="1:32" s="119" customFormat="1">
      <c r="A7" s="88" t="s">
        <v>65</v>
      </c>
      <c r="B7" s="131" t="s">
        <v>21</v>
      </c>
      <c r="C7" s="131"/>
      <c r="D7" s="131"/>
      <c r="E7" s="131"/>
      <c r="F7" s="131"/>
      <c r="G7" s="132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</row>
    <row r="8" spans="1:32" ht="84" customHeight="1">
      <c r="A8" s="36" t="s">
        <v>44</v>
      </c>
      <c r="B8" s="133" t="s">
        <v>22</v>
      </c>
      <c r="C8" s="36" t="s">
        <v>23</v>
      </c>
      <c r="D8" s="36" t="s">
        <v>123</v>
      </c>
      <c r="E8" s="36" t="s">
        <v>123</v>
      </c>
      <c r="F8" s="36" t="s">
        <v>123</v>
      </c>
      <c r="G8" s="130"/>
    </row>
    <row r="9" spans="1:32" ht="63.75" customHeight="1">
      <c r="A9" s="36" t="s">
        <v>45</v>
      </c>
      <c r="B9" s="133" t="s">
        <v>24</v>
      </c>
      <c r="C9" s="36" t="s">
        <v>23</v>
      </c>
      <c r="D9" s="36" t="s">
        <v>123</v>
      </c>
      <c r="E9" s="36" t="s">
        <v>123</v>
      </c>
      <c r="F9" s="36" t="s">
        <v>123</v>
      </c>
      <c r="G9" s="130"/>
    </row>
    <row r="10" spans="1:32" s="119" customFormat="1" ht="31.5" customHeight="1">
      <c r="A10" s="88" t="s">
        <v>25</v>
      </c>
      <c r="B10" s="131" t="s">
        <v>26</v>
      </c>
      <c r="C10" s="131"/>
      <c r="D10" s="131"/>
      <c r="E10" s="131"/>
      <c r="F10" s="131"/>
      <c r="G10" s="132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</row>
    <row r="11" spans="1:32" ht="58.5" customHeight="1">
      <c r="A11" s="36" t="s">
        <v>46</v>
      </c>
      <c r="B11" s="133" t="s">
        <v>27</v>
      </c>
      <c r="C11" s="36" t="s">
        <v>36</v>
      </c>
      <c r="D11" s="36">
        <v>0.29414000000000001</v>
      </c>
      <c r="E11" s="36">
        <v>0.29414000000000001</v>
      </c>
      <c r="F11" s="36">
        <v>0.29414000000000001</v>
      </c>
      <c r="G11" s="130"/>
    </row>
    <row r="12" spans="1:32" s="119" customFormat="1">
      <c r="A12" s="88" t="s">
        <v>155</v>
      </c>
      <c r="B12" s="131" t="s">
        <v>28</v>
      </c>
      <c r="C12" s="131"/>
      <c r="D12" s="131"/>
      <c r="E12" s="131"/>
      <c r="F12" s="131"/>
      <c r="G12" s="132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</row>
    <row r="13" spans="1:32" ht="36">
      <c r="A13" s="36" t="s">
        <v>47</v>
      </c>
      <c r="B13" s="133" t="s">
        <v>37</v>
      </c>
      <c r="C13" s="36" t="s">
        <v>23</v>
      </c>
      <c r="D13" s="36">
        <v>3.24</v>
      </c>
      <c r="E13" s="36">
        <v>3.24</v>
      </c>
      <c r="F13" s="36">
        <v>3.24</v>
      </c>
      <c r="G13" s="130"/>
    </row>
    <row r="14" spans="1:32" ht="48">
      <c r="A14" s="36" t="s">
        <v>48</v>
      </c>
      <c r="B14" s="133" t="s">
        <v>38</v>
      </c>
      <c r="C14" s="36" t="s">
        <v>39</v>
      </c>
      <c r="D14" s="36">
        <v>2.5</v>
      </c>
      <c r="E14" s="36">
        <v>2.5</v>
      </c>
      <c r="F14" s="36">
        <v>2.5</v>
      </c>
      <c r="G14" s="130"/>
    </row>
    <row r="15" spans="1:32" s="119" customFormat="1" ht="36">
      <c r="A15" s="88" t="s">
        <v>156</v>
      </c>
      <c r="B15" s="134" t="s">
        <v>168</v>
      </c>
      <c r="C15" s="88" t="s">
        <v>166</v>
      </c>
      <c r="D15" s="135">
        <v>285.76</v>
      </c>
      <c r="E15" s="135"/>
      <c r="F15" s="135"/>
      <c r="G15" s="136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2" ht="23.25" customHeight="1">
      <c r="A16" s="137"/>
      <c r="B16" s="129" t="s">
        <v>32</v>
      </c>
      <c r="C16" s="129"/>
      <c r="D16" s="129"/>
      <c r="E16" s="129"/>
      <c r="F16" s="129"/>
      <c r="G16" s="130"/>
    </row>
    <row r="17" spans="1:32" s="119" customFormat="1">
      <c r="A17" s="88" t="s">
        <v>65</v>
      </c>
      <c r="B17" s="131" t="s">
        <v>33</v>
      </c>
      <c r="C17" s="131"/>
      <c r="D17" s="131"/>
      <c r="E17" s="131"/>
      <c r="F17" s="131"/>
      <c r="G17" s="132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</row>
    <row r="18" spans="1:32" ht="60">
      <c r="A18" s="36" t="s">
        <v>44</v>
      </c>
      <c r="B18" s="133" t="s">
        <v>34</v>
      </c>
      <c r="C18" s="36" t="s">
        <v>23</v>
      </c>
      <c r="D18" s="36" t="s">
        <v>123</v>
      </c>
      <c r="E18" s="36" t="s">
        <v>123</v>
      </c>
      <c r="F18" s="36" t="s">
        <v>123</v>
      </c>
      <c r="G18" s="138"/>
    </row>
    <row r="19" spans="1:32" ht="72.75" customHeight="1">
      <c r="A19" s="36" t="s">
        <v>45</v>
      </c>
      <c r="B19" s="133" t="s">
        <v>35</v>
      </c>
      <c r="C19" s="36" t="s">
        <v>23</v>
      </c>
      <c r="D19" s="36" t="s">
        <v>123</v>
      </c>
      <c r="E19" s="36" t="s">
        <v>123</v>
      </c>
      <c r="F19" s="36" t="s">
        <v>123</v>
      </c>
      <c r="G19" s="130"/>
    </row>
    <row r="20" spans="1:32" s="119" customFormat="1" ht="31.5" customHeight="1">
      <c r="A20" s="88" t="s">
        <v>25</v>
      </c>
      <c r="B20" s="131" t="s">
        <v>140</v>
      </c>
      <c r="C20" s="131"/>
      <c r="D20" s="131"/>
      <c r="E20" s="131"/>
      <c r="F20" s="131"/>
      <c r="G20" s="132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</row>
    <row r="21" spans="1:32" ht="98.25" customHeight="1">
      <c r="A21" s="36" t="s">
        <v>46</v>
      </c>
      <c r="B21" s="133" t="s">
        <v>40</v>
      </c>
      <c r="C21" s="36" t="s">
        <v>36</v>
      </c>
      <c r="D21" s="36">
        <v>0.21504999999999999</v>
      </c>
      <c r="E21" s="36">
        <v>0.21504999999999999</v>
      </c>
      <c r="F21" s="36">
        <v>0.21504999999999999</v>
      </c>
      <c r="G21" s="138"/>
    </row>
    <row r="22" spans="1:32" s="119" customFormat="1">
      <c r="A22" s="88" t="s">
        <v>155</v>
      </c>
      <c r="B22" s="131" t="s">
        <v>28</v>
      </c>
      <c r="C22" s="131"/>
      <c r="D22" s="131"/>
      <c r="E22" s="131"/>
      <c r="F22" s="131"/>
      <c r="G22" s="132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</row>
    <row r="23" spans="1:32" ht="36" customHeight="1">
      <c r="A23" s="36" t="s">
        <v>47</v>
      </c>
      <c r="B23" s="37" t="s">
        <v>41</v>
      </c>
      <c r="C23" s="36" t="s">
        <v>42</v>
      </c>
      <c r="D23" s="36">
        <v>5.636E-2</v>
      </c>
      <c r="E23" s="36">
        <v>5.636E-2</v>
      </c>
      <c r="F23" s="36">
        <v>5.636E-2</v>
      </c>
      <c r="G23" s="138"/>
    </row>
    <row r="24" spans="1:32" s="119" customFormat="1" ht="36">
      <c r="A24" s="88" t="s">
        <v>156</v>
      </c>
      <c r="B24" s="139" t="s">
        <v>167</v>
      </c>
      <c r="C24" s="88" t="s">
        <v>166</v>
      </c>
      <c r="D24" s="135">
        <v>303.37</v>
      </c>
      <c r="E24" s="135">
        <v>521.22</v>
      </c>
      <c r="F24" s="135">
        <v>534.15</v>
      </c>
      <c r="G24" s="136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</row>
    <row r="25" spans="1:32" ht="106.5" customHeight="1"/>
    <row r="26" spans="1:3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</row>
  </sheetData>
  <mergeCells count="15">
    <mergeCell ref="G4:G5"/>
    <mergeCell ref="B20:F20"/>
    <mergeCell ref="B22:F22"/>
    <mergeCell ref="A2:F2"/>
    <mergeCell ref="B6:F6"/>
    <mergeCell ref="B7:F7"/>
    <mergeCell ref="B10:F10"/>
    <mergeCell ref="B12:F12"/>
    <mergeCell ref="B16:F16"/>
    <mergeCell ref="B17:F17"/>
    <mergeCell ref="B4:B5"/>
    <mergeCell ref="C4:C5"/>
    <mergeCell ref="D4:D5"/>
    <mergeCell ref="E4:E5"/>
    <mergeCell ref="F4:F5"/>
  </mergeCells>
  <pageMargins left="0.78740157480314965" right="0.70866141732283472" top="0.74803149606299213" bottom="0.74803149606299213" header="0.31496062992125984" footer="0.31496062992125984"/>
  <pageSetup paperSize="9" scale="84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A22" sqref="A22:XFD22"/>
    </sheetView>
  </sheetViews>
  <sheetFormatPr defaultRowHeight="15.75"/>
  <cols>
    <col min="1" max="1" width="9.85546875" style="82" customWidth="1"/>
    <col min="2" max="2" width="45.85546875" style="63" customWidth="1"/>
    <col min="3" max="5" width="15" style="63" customWidth="1"/>
    <col min="6" max="7" width="9.140625" style="30"/>
  </cols>
  <sheetData>
    <row r="1" spans="1:7">
      <c r="E1" s="59" t="s">
        <v>171</v>
      </c>
    </row>
    <row r="2" spans="1:7" ht="52.5" customHeight="1">
      <c r="A2" s="90" t="s">
        <v>195</v>
      </c>
      <c r="B2" s="90"/>
      <c r="C2" s="90"/>
      <c r="D2" s="90"/>
      <c r="E2" s="90"/>
    </row>
    <row r="3" spans="1:7" ht="24" customHeight="1"/>
    <row r="4" spans="1:7" s="57" customFormat="1" ht="21.75" customHeight="1">
      <c r="A4" s="85" t="s">
        <v>175</v>
      </c>
      <c r="B4" s="61" t="s">
        <v>169</v>
      </c>
      <c r="C4" s="61" t="s">
        <v>19</v>
      </c>
      <c r="D4" s="61" t="s">
        <v>20</v>
      </c>
      <c r="E4" s="61" t="s">
        <v>30</v>
      </c>
      <c r="F4" s="70"/>
      <c r="G4" s="70"/>
    </row>
    <row r="5" spans="1:7" s="58" customFormat="1" ht="21.75" customHeight="1">
      <c r="A5" s="84" t="s">
        <v>65</v>
      </c>
      <c r="B5" s="114" t="s">
        <v>31</v>
      </c>
      <c r="C5" s="114"/>
      <c r="D5" s="114"/>
      <c r="E5" s="114"/>
      <c r="F5" s="71"/>
      <c r="G5" s="71"/>
    </row>
    <row r="6" spans="1:7" s="58" customFormat="1" ht="21.75" customHeight="1">
      <c r="A6" s="84" t="s">
        <v>44</v>
      </c>
      <c r="B6" s="77" t="s">
        <v>170</v>
      </c>
      <c r="C6" s="78">
        <v>10494.88</v>
      </c>
      <c r="D6" s="78">
        <v>10570.22</v>
      </c>
      <c r="E6" s="78">
        <v>10724.86</v>
      </c>
      <c r="F6" s="71"/>
      <c r="G6" s="71"/>
    </row>
    <row r="7" spans="1:7" s="58" customFormat="1" ht="21.75" customHeight="1">
      <c r="A7" s="84" t="s">
        <v>45</v>
      </c>
      <c r="B7" s="77" t="s">
        <v>173</v>
      </c>
      <c r="C7" s="78">
        <v>328.27</v>
      </c>
      <c r="D7" s="78">
        <v>328.27</v>
      </c>
      <c r="E7" s="78">
        <v>328.27</v>
      </c>
      <c r="F7" s="71"/>
      <c r="G7" s="71"/>
    </row>
    <row r="8" spans="1:7" s="58" customFormat="1" ht="21.75" customHeight="1">
      <c r="A8" s="84" t="s">
        <v>149</v>
      </c>
      <c r="B8" s="77" t="s">
        <v>172</v>
      </c>
      <c r="C8" s="86">
        <v>161.41800000000001</v>
      </c>
      <c r="D8" s="86">
        <v>161.41800000000001</v>
      </c>
      <c r="E8" s="86">
        <v>161.41800000000001</v>
      </c>
      <c r="F8" s="71"/>
      <c r="G8" s="71"/>
    </row>
    <row r="9" spans="1:7" s="57" customFormat="1" ht="21.75" customHeight="1">
      <c r="A9" s="83" t="s">
        <v>179</v>
      </c>
      <c r="B9" s="75" t="s">
        <v>182</v>
      </c>
      <c r="C9" s="76">
        <f>C6/C8</f>
        <v>65.016788710057114</v>
      </c>
      <c r="D9" s="76">
        <f t="shared" ref="D9:E9" si="0">D6/D8</f>
        <v>65.483527239836945</v>
      </c>
      <c r="E9" s="76">
        <f t="shared" si="0"/>
        <v>66.441536879406257</v>
      </c>
      <c r="F9" s="70"/>
      <c r="G9" s="70"/>
    </row>
    <row r="10" spans="1:7" s="57" customFormat="1" ht="21.75" customHeight="1">
      <c r="A10" s="83" t="s">
        <v>25</v>
      </c>
      <c r="B10" s="114" t="s">
        <v>32</v>
      </c>
      <c r="C10" s="114"/>
      <c r="D10" s="114"/>
      <c r="E10" s="114"/>
      <c r="F10" s="70"/>
      <c r="G10" s="70"/>
    </row>
    <row r="11" spans="1:7" s="58" customFormat="1" ht="21.75" customHeight="1">
      <c r="A11" s="84" t="s">
        <v>46</v>
      </c>
      <c r="B11" s="77" t="s">
        <v>186</v>
      </c>
      <c r="C11" s="78">
        <v>33604.47</v>
      </c>
      <c r="D11" s="78">
        <v>34812.58</v>
      </c>
      <c r="E11" s="78">
        <v>36036.120000000003</v>
      </c>
      <c r="F11" s="71"/>
      <c r="G11" s="71"/>
    </row>
    <row r="12" spans="1:7" s="58" customFormat="1" ht="21.75" customHeight="1">
      <c r="A12" s="84"/>
      <c r="B12" s="77" t="s">
        <v>70</v>
      </c>
      <c r="C12" s="78"/>
      <c r="D12" s="78"/>
      <c r="E12" s="78"/>
      <c r="F12" s="71"/>
      <c r="G12" s="71"/>
    </row>
    <row r="13" spans="1:7" s="58" customFormat="1" ht="21.75" customHeight="1">
      <c r="A13" s="83" t="s">
        <v>176</v>
      </c>
      <c r="B13" s="75" t="s">
        <v>174</v>
      </c>
      <c r="C13" s="78"/>
      <c r="D13" s="78"/>
      <c r="E13" s="78"/>
      <c r="F13" s="71"/>
      <c r="G13" s="71"/>
    </row>
    <row r="14" spans="1:7" s="58" customFormat="1" ht="21.75" customHeight="1">
      <c r="A14" s="84" t="s">
        <v>177</v>
      </c>
      <c r="B14" s="77" t="s">
        <v>170</v>
      </c>
      <c r="C14" s="78">
        <f>C15*C16</f>
        <v>4327.9725740623717</v>
      </c>
      <c r="D14" s="78">
        <f t="shared" ref="D14:E14" si="1">D15*D16</f>
        <v>4359.0419577742259</v>
      </c>
      <c r="E14" s="78">
        <f t="shared" si="1"/>
        <v>4422.8137854514362</v>
      </c>
      <c r="F14" s="71"/>
      <c r="G14" s="71"/>
    </row>
    <row r="15" spans="1:7" s="58" customFormat="1" ht="21.75" customHeight="1">
      <c r="A15" s="84" t="s">
        <v>178</v>
      </c>
      <c r="B15" s="77" t="s">
        <v>172</v>
      </c>
      <c r="C15" s="86">
        <v>66.566999999999993</v>
      </c>
      <c r="D15" s="86">
        <v>66.566999999999993</v>
      </c>
      <c r="E15" s="86">
        <v>66.566999999999993</v>
      </c>
      <c r="F15" s="71"/>
      <c r="G15" s="71"/>
    </row>
    <row r="16" spans="1:7" s="57" customFormat="1" ht="36" customHeight="1">
      <c r="A16" s="83" t="s">
        <v>180</v>
      </c>
      <c r="B16" s="75" t="s">
        <v>183</v>
      </c>
      <c r="C16" s="76">
        <f>C9</f>
        <v>65.016788710057114</v>
      </c>
      <c r="D16" s="76">
        <f t="shared" ref="D16:E16" si="2">D9</f>
        <v>65.483527239836945</v>
      </c>
      <c r="E16" s="76">
        <f t="shared" si="2"/>
        <v>66.441536879406257</v>
      </c>
      <c r="F16" s="70"/>
      <c r="G16" s="70"/>
    </row>
    <row r="17" spans="1:12" ht="21.75" customHeight="1">
      <c r="A17" s="83" t="s">
        <v>176</v>
      </c>
      <c r="B17" s="75" t="s">
        <v>181</v>
      </c>
      <c r="C17" s="78"/>
      <c r="D17" s="78"/>
      <c r="E17" s="78"/>
    </row>
    <row r="18" spans="1:12" ht="21.75" customHeight="1">
      <c r="A18" s="84" t="s">
        <v>177</v>
      </c>
      <c r="B18" s="77" t="s">
        <v>170</v>
      </c>
      <c r="C18" s="78">
        <f>C11-C14</f>
        <v>29276.497425937629</v>
      </c>
      <c r="D18" s="78">
        <f t="shared" ref="D18:E18" si="3">D11-D14</f>
        <v>30453.538042225777</v>
      </c>
      <c r="E18" s="78">
        <f t="shared" si="3"/>
        <v>31613.306214548567</v>
      </c>
    </row>
    <row r="19" spans="1:12" ht="21.75" customHeight="1">
      <c r="A19" s="84" t="s">
        <v>178</v>
      </c>
      <c r="B19" s="77" t="s">
        <v>185</v>
      </c>
      <c r="C19" s="78">
        <f>C18/C20*1000</f>
        <v>3760.1509154182872</v>
      </c>
      <c r="D19" s="78">
        <f t="shared" ref="D19:E19" si="4">D18/D20*1000</f>
        <v>3758.0119085182537</v>
      </c>
      <c r="E19" s="78">
        <f t="shared" si="4"/>
        <v>3759.3803693759164</v>
      </c>
    </row>
    <row r="20" spans="1:12" ht="33.75" customHeight="1">
      <c r="A20" s="83"/>
      <c r="B20" s="75" t="s">
        <v>184</v>
      </c>
      <c r="C20" s="76">
        <v>7785.99</v>
      </c>
      <c r="D20" s="76">
        <v>8103.63</v>
      </c>
      <c r="E20" s="76">
        <v>8409.18</v>
      </c>
    </row>
    <row r="22" spans="1:12" ht="16.5">
      <c r="A22" s="3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</sheetData>
  <mergeCells count="3">
    <mergeCell ref="B10:E10"/>
    <mergeCell ref="A2:E2"/>
    <mergeCell ref="B5:E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Паспорт</vt:lpstr>
      <vt:lpstr>Таблица 1</vt:lpstr>
      <vt:lpstr>Таблица 2</vt:lpstr>
      <vt:lpstr>Таблица 3</vt:lpstr>
      <vt:lpstr>Таблица 4</vt:lpstr>
      <vt:lpstr>Таблица 5</vt:lpstr>
      <vt:lpstr>Таблица 6</vt:lpstr>
      <vt:lpstr>Таблица 7</vt:lpstr>
      <vt:lpstr>Таблица 8</vt:lpstr>
      <vt:lpstr>10,11,12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TTL</cp:lastModifiedBy>
  <cp:lastPrinted>2019-03-18T01:25:03Z</cp:lastPrinted>
  <dcterms:created xsi:type="dcterms:W3CDTF">2019-01-12T14:00:53Z</dcterms:created>
  <dcterms:modified xsi:type="dcterms:W3CDTF">2019-03-18T03:04:09Z</dcterms:modified>
</cp:coreProperties>
</file>