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аран 2017" sheetId="1" r:id="rId1"/>
    <sheet name="Баран 2016" sheetId="2" r:id="rId2"/>
  </sheets>
  <definedNames>
    <definedName name="_xlnm.Print_Area" localSheetId="1">'Баран 2016'!$A$1:$R$119</definedName>
    <definedName name="_xlnm.Print_Area" localSheetId="0">'Баран 2017'!$A$1:$P$128</definedName>
  </definedNames>
  <calcPr fullCalcOnLoad="1"/>
</workbook>
</file>

<file path=xl/sharedStrings.xml><?xml version="1.0" encoding="utf-8"?>
<sst xmlns="http://schemas.openxmlformats.org/spreadsheetml/2006/main" count="440" uniqueCount="216">
  <si>
    <t>♂</t>
  </si>
  <si>
    <t>♀</t>
  </si>
  <si>
    <t>дата учёта</t>
  </si>
  <si>
    <t xml:space="preserve"> всего особей</t>
  </si>
  <si>
    <t>Одиночные</t>
  </si>
  <si>
    <t>количество учетных площадок</t>
  </si>
  <si>
    <t>количество групп</t>
  </si>
  <si>
    <t>ООО "Тахтоямск"</t>
  </si>
  <si>
    <t>ИП Федюшин Р.Г.</t>
  </si>
  <si>
    <t>ИП Тимофеенко Д.Д.</t>
  </si>
  <si>
    <t>♀+сеголетки</t>
  </si>
  <si>
    <t xml:space="preserve">Экспертная оценка численности </t>
  </si>
  <si>
    <t>Заявленная квота</t>
  </si>
  <si>
    <t>Установленная квота</t>
  </si>
  <si>
    <t>Разрешено к добыче,  min 3 %</t>
  </si>
  <si>
    <t>нет учета</t>
  </si>
  <si>
    <t>ООО "Бахапча"</t>
  </si>
  <si>
    <t>площадь учетных площадок, тыс.га.</t>
  </si>
  <si>
    <t>сеголетки</t>
  </si>
  <si>
    <t>не обитает</t>
  </si>
  <si>
    <t>ЗАО "Северо-Эвенская промышленная компания"</t>
  </si>
  <si>
    <t>БРАК</t>
  </si>
  <si>
    <t xml:space="preserve">не обитает </t>
  </si>
  <si>
    <t>УЧЕТЫ СНЕЖНЫЙ БАРАН 2016г.</t>
  </si>
  <si>
    <t>Сводная расчетная ведомость квот и лимита изъятия снежного барана  в охот. сезоне 2017- 2018 гг. на территории Магаданской области</t>
  </si>
  <si>
    <t>Наименование муниципальных городских округов, исследуемых территориях</t>
  </si>
  <si>
    <t>Площадь среды обитания, тыс. га</t>
  </si>
  <si>
    <t>МО "Ольский городской округ" и МО "г.Магадан"</t>
  </si>
  <si>
    <t>МООО"ООиР" участок "Прибрежный"</t>
  </si>
  <si>
    <t>МООО"ООиР" участок "Ольско-Танонский"</t>
  </si>
  <si>
    <t>МООО"ООиР" участок "Верхне-Янский"</t>
  </si>
  <si>
    <t>МООО"ООиР" участок "Уптарский" МО "г. Магадан"</t>
  </si>
  <si>
    <t>МООО"Хурен"    участок №1</t>
  </si>
  <si>
    <t>МООО"Хурен"   участок №2</t>
  </si>
  <si>
    <t>МООО"Хурен"участок №3</t>
  </si>
  <si>
    <t>ООО "Кулу" участок№1</t>
  </si>
  <si>
    <t>ООО "Кулу" участок №2</t>
  </si>
  <si>
    <t>ООО "Усть-Магаданский рыбозавод"</t>
  </si>
  <si>
    <t>ООО "Северо-восток Сервис" участок № 2</t>
  </si>
  <si>
    <t>ООО "Северо-восток Сервис" участок № 3</t>
  </si>
  <si>
    <t>ОДУ  участок "Сивуч"</t>
  </si>
  <si>
    <t>ООО "Прибрежная рыболовная компания"</t>
  </si>
  <si>
    <t xml:space="preserve">РОКМНС "Екчен" </t>
  </si>
  <si>
    <t>ООО  "Экспедиция-Тур"  участок        "о. Завьялова"</t>
  </si>
  <si>
    <t>ОДУ участок  "Хольчан"</t>
  </si>
  <si>
    <t>ИП Топалов А.И. "Фактория Таежная"</t>
  </si>
  <si>
    <t>ООО "Колыма-Трэвел"  участок № 1 "Нараули"</t>
  </si>
  <si>
    <t>ООО "Колыма-Трэвел" участок № 2 "Шкипера"</t>
  </si>
  <si>
    <t>РОКМНС "Аситкан</t>
  </si>
  <si>
    <t>ООО "ГК Океан"</t>
  </si>
  <si>
    <t>ООО "Кулу" участок "Угулан"</t>
  </si>
  <si>
    <t xml:space="preserve">ОДУ участок "Момолтыкис, Сеймкан, Яна, Налтай" </t>
  </si>
  <si>
    <t xml:space="preserve">ООО «Дрофа» участок «Дегдекан» </t>
  </si>
  <si>
    <t>ОДУ участок «р. Яма - р. Алут»</t>
  </si>
  <si>
    <t>ОДУ участок «р. Студенная - р. Халанчига»</t>
  </si>
  <si>
    <t>ОДУ   "р. Сиглан - р. Буочах"</t>
  </si>
  <si>
    <t>ОДУ участки "верх.р. Арбутла, р.Гатчан, р. Марьякан»</t>
  </si>
  <si>
    <t xml:space="preserve">ООПТ "Кавинская долина" </t>
  </si>
  <si>
    <t xml:space="preserve">ООПТ "Малкачанская тундра" </t>
  </si>
  <si>
    <t xml:space="preserve">ООПТ "Одян" </t>
  </si>
  <si>
    <t>ИП Гарбуз Андрей Юрьевич</t>
  </si>
  <si>
    <t>ООО "Спец-Сервис"</t>
  </si>
  <si>
    <t>Охранная зона г. Магадана</t>
  </si>
  <si>
    <t>МО "Хасынский городской округ"</t>
  </si>
  <si>
    <t>МООО "ООиР" "Хасынский"</t>
  </si>
  <si>
    <t>ОДУ Хасынского района</t>
  </si>
  <si>
    <t>Омсукчанский городской округ</t>
  </si>
  <si>
    <t>ООО "Кулу" участок №3</t>
  </si>
  <si>
    <t>ООО "Рыбная компания" участок №1</t>
  </si>
  <si>
    <t>ООО "Рыбная компания"  участок №2</t>
  </si>
  <si>
    <t>ООО "Тайга" участок № 1</t>
  </si>
  <si>
    <t>ООО "Тайга" участок № 2</t>
  </si>
  <si>
    <t>ООО  "Север- Спец Транс"</t>
  </si>
  <si>
    <t>ОДУ Омсукчанского г.о.</t>
  </si>
  <si>
    <t>ООО  "Экспедиция-Тур"  участок        "Вилига"</t>
  </si>
  <si>
    <t>ООО «Омсукчан-Транстехснаб» участок «р.Эврика»</t>
  </si>
  <si>
    <t>ООО «Омсукчан-Транстехснаб» участок «р.Тап»</t>
  </si>
  <si>
    <t>МО "Тенькинский городской округ"</t>
  </si>
  <si>
    <t>ИП Гарифулин</t>
  </si>
  <si>
    <t>МООО "ООиР" участок «Кулу"</t>
  </si>
  <si>
    <t>МООО "ООиР" участок "Детрин"</t>
  </si>
  <si>
    <t>ООО "Маглан-Сервис", участок «Холотан»</t>
  </si>
  <si>
    <t>ИП Пинчук</t>
  </si>
  <si>
    <t>ООО «Восточный рубеж»</t>
  </si>
  <si>
    <t>ОДУ «р.Хиники»</t>
  </si>
  <si>
    <t>ООО "МиС" участок "Матрайбыт"</t>
  </si>
  <si>
    <t>ОДУ  Тенькинского г.о.</t>
  </si>
  <si>
    <t>ООО "Кей Эм Машинери"</t>
  </si>
  <si>
    <t>ИП Гончаренко</t>
  </si>
  <si>
    <t>МО "Среднеканский городской округ"</t>
  </si>
  <si>
    <t>МООО"ООиР" участок "Ороекско-Глухаринный № 1"</t>
  </si>
  <si>
    <t>МООО"ООиР"  Участок "Ороекско-Глухаринный № 2"</t>
  </si>
  <si>
    <t>МООО"ООиР"  Сеймчанский"</t>
  </si>
  <si>
    <t>МООО"ООиР" Участок "Омолонский № 1"</t>
  </si>
  <si>
    <t>ОДУ участок «р.Коркодон-р. Монхайды»</t>
  </si>
  <si>
    <t xml:space="preserve">ОДУ участок  "р.Алы-Юрях,р.Булун,р.Токур-Юрях" </t>
  </si>
  <si>
    <t>РОКМН и ЭГС «Каньон</t>
  </si>
  <si>
    <t>РОМН «Балыгычан</t>
  </si>
  <si>
    <t xml:space="preserve">ОДУ участок:"р.Б. Столбовая - р.Ярходон"  </t>
  </si>
  <si>
    <t>ОДУ участок «р.Белая ночь,р. Колыма, р. Бургали"»</t>
  </si>
  <si>
    <t xml:space="preserve">ОДУ участок «р.Сугой - р. Мутная» </t>
  </si>
  <si>
    <t xml:space="preserve">ООПТ «Омолонский» </t>
  </si>
  <si>
    <t>СМУП «Фактория Кадар» участок «р. Булун(Рассоха)»</t>
  </si>
  <si>
    <t>МО «Северо-Эвенский городской округ»</t>
  </si>
  <si>
    <t>ООО «Кулу» участок № 4</t>
  </si>
  <si>
    <t>ООО «Кулу» участок № 5</t>
  </si>
  <si>
    <t>ООО «Колыма- Трэвел» участок «Омолонский»</t>
  </si>
  <si>
    <t>ООО «Колыма Трэвел»   участок «Кегали»</t>
  </si>
  <si>
    <t>РОМН «Учак</t>
  </si>
  <si>
    <t>РОКМНС «Гижига» участок №1 Ахавеем</t>
  </si>
  <si>
    <t>РОКМНС «Гижига»  участок № 2 Хивач</t>
  </si>
  <si>
    <t xml:space="preserve">РОКМНС «Махаянга» </t>
  </si>
  <si>
    <t>ООО «Профмонтажстрой»</t>
  </si>
  <si>
    <t>ООО «Кедон»</t>
  </si>
  <si>
    <t>ИП Наумкина М.А. КФХ «Ханчалан»</t>
  </si>
  <si>
    <t xml:space="preserve">ООПТ «Тайгонос» </t>
  </si>
  <si>
    <t>ОДУ Северо-Эвенского городского округа</t>
  </si>
  <si>
    <t>ООО «Дрофа» участок «Вавачун »</t>
  </si>
  <si>
    <t>ООО «Практик К» участок «р.Таватум»</t>
  </si>
  <si>
    <t>МО «Ягоднинский городской округ»</t>
  </si>
  <si>
    <t>МООО «ОоиР» «Ягоднинский»</t>
  </si>
  <si>
    <t>ООО «Кривбасс»</t>
  </si>
  <si>
    <t>ОДУ «Ягоднинского городского округа</t>
  </si>
  <si>
    <t>МО «Сусуманский городской округ»</t>
  </si>
  <si>
    <t>МООО «ОоиР» Сусуманский»</t>
  </si>
  <si>
    <t xml:space="preserve">ООПТ «Хинике» </t>
  </si>
  <si>
    <t xml:space="preserve">ОДУ Сусуманского городского округа </t>
  </si>
  <si>
    <t>ООО «Луч»</t>
  </si>
  <si>
    <t>ЗАО «Колымская россыпь»</t>
  </si>
  <si>
    <t>Итого по Магаданской области</t>
  </si>
  <si>
    <t xml:space="preserve">№ </t>
  </si>
  <si>
    <t>пол не определен</t>
  </si>
  <si>
    <t>07.08-10.08.16</t>
  </si>
  <si>
    <t>13.09-21.09.16</t>
  </si>
  <si>
    <t>11.09-19.09.16</t>
  </si>
  <si>
    <t>06.09-23.09.16</t>
  </si>
  <si>
    <t>03.09-10.09.16</t>
  </si>
  <si>
    <t>20.09-23.09.16</t>
  </si>
  <si>
    <t>12.09-27.09.16</t>
  </si>
  <si>
    <t>23.09-24.09.16</t>
  </si>
  <si>
    <t>17.09-18.09.16</t>
  </si>
  <si>
    <t>22.08-26.08.16</t>
  </si>
  <si>
    <t>02.09-06.09.16</t>
  </si>
  <si>
    <t>10.08-15.08.16</t>
  </si>
  <si>
    <t>18.08-21.08.16</t>
  </si>
  <si>
    <t>19.09-27.09.16</t>
  </si>
  <si>
    <t>20.08-25.08.16</t>
  </si>
  <si>
    <t>04.08-16.08.16</t>
  </si>
  <si>
    <t>20.08-27.08.16</t>
  </si>
  <si>
    <t>08.09-17.09.16</t>
  </si>
  <si>
    <t>27.08-29.08.16</t>
  </si>
  <si>
    <t>16.10-18.10.16</t>
  </si>
  <si>
    <t>18.09-19.09.16</t>
  </si>
  <si>
    <t>21.09-25.09.16</t>
  </si>
  <si>
    <t>25.09-29.09.16</t>
  </si>
  <si>
    <t>14.09-19.09.16</t>
  </si>
  <si>
    <t>ОДУ участок «р.Ланковая-р.Дулакан»</t>
  </si>
  <si>
    <t>29.09-30.09.16</t>
  </si>
  <si>
    <t>по охотхозяйственному соглашению*</t>
  </si>
  <si>
    <t>* - квота предоставляется на основании заключенного охотхозяйственного соглашения</t>
  </si>
  <si>
    <t>УЧЕТЫ СНЕЖНЫЙ БАРАН 2017г.</t>
  </si>
  <si>
    <t>Сводная расчетная ведомость квот и лимита изъятия снежного барана  в охот. сезоне 2018- 2019 гг. на территории Магаданской области</t>
  </si>
  <si>
    <t>23.09-27.09.17</t>
  </si>
  <si>
    <t>ОДУ участок "Чистый"</t>
  </si>
  <si>
    <t>ОДУ участок "Правая Яна"</t>
  </si>
  <si>
    <t>22.09-28.09.17</t>
  </si>
  <si>
    <t xml:space="preserve">ОДУ участок "Момолтыкис, Сеймкан, Хольчан" </t>
  </si>
  <si>
    <t>20.09-21.09.17</t>
  </si>
  <si>
    <t>ИП Гогитаури   "р. Сиглан"</t>
  </si>
  <si>
    <t>16.08-17.08.17</t>
  </si>
  <si>
    <t>17.08-23.09.17</t>
  </si>
  <si>
    <t>10.08-19.08.17</t>
  </si>
  <si>
    <t>ОДУ  участок "Налтай"</t>
  </si>
  <si>
    <t>14.09-16.09.17</t>
  </si>
  <si>
    <t>12.08-17.08.17</t>
  </si>
  <si>
    <t>04.08-20.08.17</t>
  </si>
  <si>
    <t>03.09-22.09.17</t>
  </si>
  <si>
    <t>ОДУ участок "р. Марьякан»</t>
  </si>
  <si>
    <t>ОДУ участок "р.Гатчан»</t>
  </si>
  <si>
    <t>ОДУ участок "верх.р. Арбутла»</t>
  </si>
  <si>
    <t>ОДУ участок «р. Яма - р. Тоб»</t>
  </si>
  <si>
    <t>22.08-24.09.17</t>
  </si>
  <si>
    <t>ОДУ участок "верх.р. Угулан»</t>
  </si>
  <si>
    <t>ООО "Магаданская Грузовая Транспортная Компания"</t>
  </si>
  <si>
    <t>ЗАО "Колымская россыпь"</t>
  </si>
  <si>
    <t>20.08.17г</t>
  </si>
  <si>
    <t>ООО "Кулу" участок №2"Пьягино"</t>
  </si>
  <si>
    <t>ООО "Кулу" участок№1"Наслачан"</t>
  </si>
  <si>
    <t>ООО "Кулу" участок №:6 "Буксунда"</t>
  </si>
  <si>
    <t>08.-09.09.2017</t>
  </si>
  <si>
    <t>8-9.09.2017</t>
  </si>
  <si>
    <t>ООО «Кулу» участок № 5"Широкая"</t>
  </si>
  <si>
    <t>ООО «Кулу» участок № 4"Нерка"(Наяхан)</t>
  </si>
  <si>
    <t>22-24.09.2017</t>
  </si>
  <si>
    <r>
      <t xml:space="preserve">ООО "Кулу" участок </t>
    </r>
    <r>
      <rPr>
        <i/>
        <sz val="11"/>
        <color indexed="8"/>
        <rFont val="Calibri"/>
        <family val="2"/>
      </rPr>
      <t>№3</t>
    </r>
    <r>
      <rPr>
        <sz val="11"/>
        <color indexed="8"/>
        <rFont val="Calibri"/>
        <family val="2"/>
      </rPr>
      <t xml:space="preserve"> "Угулан"</t>
    </r>
  </si>
  <si>
    <t>20.08-27.08.17</t>
  </si>
  <si>
    <t>29.08-06.09.17</t>
  </si>
  <si>
    <t>27.09-30.09.17</t>
  </si>
  <si>
    <t>19.09-28.09.17</t>
  </si>
  <si>
    <t>25.09-28.09.17</t>
  </si>
  <si>
    <t>26.09-29.09.17</t>
  </si>
  <si>
    <t>08.10-16.10.17</t>
  </si>
  <si>
    <t>ИП Телегин Н.Б.</t>
  </si>
  <si>
    <t>24.09-27.09.17</t>
  </si>
  <si>
    <t>ООО  "Ясачная" ("Луч")</t>
  </si>
  <si>
    <t xml:space="preserve">  </t>
  </si>
  <si>
    <t>22.08.-26.08.17</t>
  </si>
  <si>
    <t>10.09-19.09.17</t>
  </si>
  <si>
    <t>12.08.2017г</t>
  </si>
  <si>
    <t>12.09.2017г</t>
  </si>
  <si>
    <t>19.09.2017г</t>
  </si>
  <si>
    <t>02.09-06.09.17</t>
  </si>
  <si>
    <t>20.08-25.08.17</t>
  </si>
  <si>
    <t>18.08-21.08.17</t>
  </si>
  <si>
    <t>Площадь участка, тыс. га</t>
  </si>
  <si>
    <t>Разрешено к добыче,  min 5 %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</si>
</sst>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/m;@"/>
    <numFmt numFmtId="179" formatCode="dd/mm/yy;@"/>
    <numFmt numFmtId="180" formatCode="0.0"/>
  </numFmts>
  <fonts count="31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4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4" fillId="0" borderId="11" xfId="0" applyNumberFormat="1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left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19" xfId="0" applyNumberFormat="1" applyFill="1" applyBorder="1" applyAlignment="1">
      <alignment horizontal="center" vertical="center" wrapText="1"/>
    </xf>
    <xf numFmtId="0" fontId="0" fillId="24" borderId="20" xfId="0" applyNumberFormat="1" applyFill="1" applyBorder="1" applyAlignment="1">
      <alignment horizontal="center" vertical="center" wrapText="1"/>
    </xf>
    <xf numFmtId="0" fontId="0" fillId="24" borderId="11" xfId="0" applyNumberForma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0" fillId="24" borderId="23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14" fontId="26" fillId="25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left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left" vertical="center" wrapText="1"/>
    </xf>
    <xf numFmtId="0" fontId="0" fillId="25" borderId="10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27" fillId="0" borderId="0" xfId="0" applyFont="1" applyAlignment="1">
      <alignment/>
    </xf>
    <xf numFmtId="1" fontId="5" fillId="0" borderId="15" xfId="0" applyNumberFormat="1" applyFon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7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/>
    </xf>
    <xf numFmtId="0" fontId="0" fillId="25" borderId="18" xfId="0" applyFill="1" applyBorder="1" applyAlignment="1">
      <alignment horizontal="center" vertical="center" wrapText="1"/>
    </xf>
    <xf numFmtId="0" fontId="0" fillId="25" borderId="19" xfId="0" applyNumberFormat="1" applyFill="1" applyBorder="1" applyAlignment="1">
      <alignment horizontal="center" vertical="center" wrapText="1"/>
    </xf>
    <xf numFmtId="0" fontId="0" fillId="25" borderId="20" xfId="0" applyNumberFormat="1" applyFill="1" applyBorder="1" applyAlignment="1">
      <alignment horizontal="center" vertical="center" wrapText="1"/>
    </xf>
    <xf numFmtId="0" fontId="0" fillId="25" borderId="11" xfId="0" applyNumberFormat="1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26" xfId="0" applyBorder="1" applyAlignment="1">
      <alignment/>
    </xf>
    <xf numFmtId="1" fontId="0" fillId="0" borderId="27" xfId="0" applyNumberFormat="1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25" borderId="22" xfId="0" applyFill="1" applyBorder="1" applyAlignment="1">
      <alignment horizontal="left" vertical="center" wrapText="1"/>
    </xf>
    <xf numFmtId="1" fontId="6" fillId="25" borderId="12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1" fontId="0" fillId="25" borderId="11" xfId="0" applyNumberFormat="1" applyFill="1" applyBorder="1" applyAlignment="1">
      <alignment horizontal="center" vertical="center"/>
    </xf>
    <xf numFmtId="0" fontId="0" fillId="25" borderId="0" xfId="0" applyFill="1" applyAlignment="1">
      <alignment/>
    </xf>
    <xf numFmtId="14" fontId="29" fillId="0" borderId="10" xfId="0" applyNumberFormat="1" applyFont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1" fontId="0" fillId="0" borderId="21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25" borderId="34" xfId="0" applyFont="1" applyFill="1" applyBorder="1" applyAlignment="1">
      <alignment horizontal="center" vertical="center" wrapText="1"/>
    </xf>
    <xf numFmtId="0" fontId="16" fillId="25" borderId="35" xfId="0" applyFont="1" applyFill="1" applyBorder="1" applyAlignment="1">
      <alignment horizontal="center" vertical="center" wrapText="1"/>
    </xf>
    <xf numFmtId="0" fontId="16" fillId="25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0" fillId="26" borderId="17" xfId="0" applyFill="1" applyBorder="1" applyAlignment="1">
      <alignment horizontal="left" vertical="center" wrapText="1"/>
    </xf>
    <xf numFmtId="0" fontId="0" fillId="26" borderId="22" xfId="0" applyFill="1" applyBorder="1" applyAlignment="1">
      <alignment horizontal="left" vertical="center" wrapText="1"/>
    </xf>
    <xf numFmtId="0" fontId="0" fillId="26" borderId="11" xfId="0" applyFill="1" applyBorder="1" applyAlignment="1">
      <alignment horizontal="left" vertical="center" wrapText="1"/>
    </xf>
    <xf numFmtId="0" fontId="0" fillId="25" borderId="11" xfId="0" applyFill="1" applyBorder="1" applyAlignment="1">
      <alignment horizontal="left" vertical="center" wrapText="1"/>
    </xf>
    <xf numFmtId="0" fontId="0" fillId="25" borderId="36" xfId="0" applyFill="1" applyBorder="1" applyAlignment="1">
      <alignment horizontal="left" vertical="center" wrapText="1"/>
    </xf>
    <xf numFmtId="0" fontId="30" fillId="25" borderId="17" xfId="0" applyFont="1" applyFill="1" applyBorder="1" applyAlignment="1">
      <alignment horizontal="left" vertical="center" wrapText="1"/>
    </xf>
    <xf numFmtId="0" fontId="0" fillId="25" borderId="2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8"/>
  <sheetViews>
    <sheetView tabSelected="1" view="pageBreakPreview" zoomScale="75" zoomScaleNormal="75" zoomScaleSheetLayoutView="75" workbookViewId="0" topLeftCell="A1">
      <pane ySplit="7" topLeftCell="BM8" activePane="bottomLeft" state="frozen"/>
      <selection pane="topLeft" activeCell="A1" sqref="A1"/>
      <selection pane="bottomLeft" activeCell="D118" sqref="D118"/>
    </sheetView>
  </sheetViews>
  <sheetFormatPr defaultColWidth="9.140625" defaultRowHeight="15"/>
  <cols>
    <col min="1" max="1" width="5.8515625" style="0" customWidth="1"/>
    <col min="2" max="2" width="28.57421875" style="0" customWidth="1"/>
    <col min="3" max="3" width="11.421875" style="0" customWidth="1"/>
    <col min="4" max="4" width="13.7109375" style="0" customWidth="1"/>
    <col min="13" max="13" width="7.00390625" style="0" customWidth="1"/>
    <col min="14" max="14" width="6.421875" style="0" customWidth="1"/>
    <col min="15" max="15" width="7.7109375" style="0" customWidth="1"/>
    <col min="16" max="16" width="7.8515625" style="0" customWidth="1"/>
    <col min="17" max="17" width="8.140625" style="0" customWidth="1"/>
    <col min="18" max="18" width="8.28125" style="0" customWidth="1"/>
  </cols>
  <sheetData>
    <row r="2" spans="2:17" ht="18.75">
      <c r="B2" s="4"/>
      <c r="D2" s="49" t="s">
        <v>160</v>
      </c>
      <c r="E2" s="49"/>
      <c r="F2" s="49"/>
      <c r="G2" s="49"/>
      <c r="P2" s="3"/>
      <c r="Q2" s="3"/>
    </row>
    <row r="3" spans="6:17" ht="15">
      <c r="F3" s="3"/>
      <c r="P3" s="3"/>
      <c r="Q3" s="3"/>
    </row>
    <row r="4" spans="1:17" ht="21.75" thickBot="1">
      <c r="A4" s="89" t="s">
        <v>161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10"/>
      <c r="Q4" s="10"/>
    </row>
    <row r="5" ht="15.75" thickBot="1"/>
    <row r="6" spans="1:18" ht="30" customHeight="1" thickBot="1">
      <c r="A6" s="81" t="s">
        <v>130</v>
      </c>
      <c r="B6" s="78" t="s">
        <v>25</v>
      </c>
      <c r="C6" s="77" t="s">
        <v>2</v>
      </c>
      <c r="D6" s="78" t="s">
        <v>214</v>
      </c>
      <c r="E6" s="77" t="s">
        <v>5</v>
      </c>
      <c r="F6" s="77" t="s">
        <v>17</v>
      </c>
      <c r="G6" s="77" t="s">
        <v>6</v>
      </c>
      <c r="H6" s="77" t="s">
        <v>3</v>
      </c>
      <c r="I6" s="77" t="s">
        <v>0</v>
      </c>
      <c r="J6" s="77" t="s">
        <v>1</v>
      </c>
      <c r="K6" s="90" t="s">
        <v>10</v>
      </c>
      <c r="L6" s="90"/>
      <c r="M6" s="77" t="s">
        <v>131</v>
      </c>
      <c r="N6" s="77" t="s">
        <v>4</v>
      </c>
      <c r="O6" s="77" t="s">
        <v>11</v>
      </c>
      <c r="P6" s="77" t="s">
        <v>215</v>
      </c>
      <c r="Q6" s="76" t="s">
        <v>12</v>
      </c>
      <c r="R6" s="76" t="s">
        <v>13</v>
      </c>
    </row>
    <row r="7" spans="1:18" ht="51.75" customHeight="1" thickBot="1">
      <c r="A7" s="82"/>
      <c r="B7" s="78"/>
      <c r="C7" s="77"/>
      <c r="D7" s="78"/>
      <c r="E7" s="77"/>
      <c r="F7" s="77"/>
      <c r="G7" s="77"/>
      <c r="H7" s="77"/>
      <c r="I7" s="77"/>
      <c r="J7" s="77"/>
      <c r="K7" s="2" t="s">
        <v>1</v>
      </c>
      <c r="L7" s="11" t="s">
        <v>18</v>
      </c>
      <c r="M7" s="77"/>
      <c r="N7" s="77"/>
      <c r="O7" s="77"/>
      <c r="P7" s="77"/>
      <c r="Q7" s="76"/>
      <c r="R7" s="76"/>
    </row>
    <row r="8" spans="1:18" ht="31.5" customHeight="1" thickBot="1">
      <c r="A8" s="83" t="s">
        <v>27</v>
      </c>
      <c r="B8" s="84"/>
      <c r="C8" s="14"/>
      <c r="D8" s="15">
        <v>6893.665</v>
      </c>
      <c r="E8" s="15">
        <f aca="true" t="shared" si="0" ref="E8:R8">SUM(E9:E52)</f>
        <v>45</v>
      </c>
      <c r="F8" s="15">
        <f t="shared" si="0"/>
        <v>119.3</v>
      </c>
      <c r="G8" s="15">
        <f t="shared" si="0"/>
        <v>102</v>
      </c>
      <c r="H8" s="15">
        <f t="shared" si="0"/>
        <v>1185</v>
      </c>
      <c r="I8" s="15">
        <f t="shared" si="0"/>
        <v>272</v>
      </c>
      <c r="J8" s="15">
        <f t="shared" si="0"/>
        <v>214</v>
      </c>
      <c r="K8" s="15">
        <f t="shared" si="0"/>
        <v>334</v>
      </c>
      <c r="L8" s="15">
        <f t="shared" si="0"/>
        <v>334</v>
      </c>
      <c r="M8" s="15">
        <f t="shared" si="0"/>
        <v>4</v>
      </c>
      <c r="N8" s="15">
        <f t="shared" si="0"/>
        <v>36</v>
      </c>
      <c r="O8" s="15">
        <f t="shared" si="0"/>
        <v>2014</v>
      </c>
      <c r="P8" s="50">
        <f t="shared" si="0"/>
        <v>90</v>
      </c>
      <c r="Q8" s="50">
        <f t="shared" si="0"/>
        <v>0</v>
      </c>
      <c r="R8" s="50">
        <f t="shared" si="0"/>
        <v>0</v>
      </c>
    </row>
    <row r="9" spans="1:18" ht="30.75" thickBot="1">
      <c r="A9" s="40">
        <v>1</v>
      </c>
      <c r="B9" s="41" t="s">
        <v>28</v>
      </c>
      <c r="C9" s="39">
        <v>42996</v>
      </c>
      <c r="D9" s="5">
        <v>648.017</v>
      </c>
      <c r="E9" s="5">
        <v>2</v>
      </c>
      <c r="F9" s="5">
        <v>5.2</v>
      </c>
      <c r="G9" s="5">
        <v>2</v>
      </c>
      <c r="H9" s="5">
        <v>15</v>
      </c>
      <c r="I9" s="5">
        <v>3</v>
      </c>
      <c r="J9" s="5">
        <v>3</v>
      </c>
      <c r="K9" s="5">
        <v>2</v>
      </c>
      <c r="L9" s="5">
        <v>2</v>
      </c>
      <c r="M9" s="5">
        <v>0</v>
      </c>
      <c r="N9" s="5">
        <v>5</v>
      </c>
      <c r="O9" s="36">
        <v>67</v>
      </c>
      <c r="P9" s="7">
        <f aca="true" t="shared" si="1" ref="P9:P45">ROUNDDOWN((O9*0.05),0)</f>
        <v>3</v>
      </c>
      <c r="Q9" s="17"/>
      <c r="R9" s="9">
        <f aca="true" t="shared" si="2" ref="R9:R52">IF(Q9&lt;P9,Q9,P9)</f>
        <v>0</v>
      </c>
    </row>
    <row r="10" spans="1:18" ht="30.75" thickBot="1">
      <c r="A10" s="40">
        <f aca="true" t="shared" si="3" ref="A10:A52">A9+1</f>
        <v>2</v>
      </c>
      <c r="B10" s="41" t="s">
        <v>29</v>
      </c>
      <c r="C10" s="38">
        <v>43001</v>
      </c>
      <c r="D10" s="5">
        <v>566</v>
      </c>
      <c r="E10" s="5">
        <v>1</v>
      </c>
      <c r="F10" s="5">
        <v>2.5</v>
      </c>
      <c r="G10" s="5">
        <v>1</v>
      </c>
      <c r="H10" s="5">
        <v>7</v>
      </c>
      <c r="I10" s="5">
        <v>3</v>
      </c>
      <c r="J10" s="5">
        <v>2</v>
      </c>
      <c r="K10" s="5">
        <v>1</v>
      </c>
      <c r="L10" s="5">
        <v>1</v>
      </c>
      <c r="M10" s="5">
        <v>0</v>
      </c>
      <c r="N10" s="5">
        <v>0</v>
      </c>
      <c r="O10" s="36">
        <v>52</v>
      </c>
      <c r="P10" s="7">
        <f t="shared" si="1"/>
        <v>2</v>
      </c>
      <c r="Q10" s="1"/>
      <c r="R10" s="9">
        <f t="shared" si="2"/>
        <v>0</v>
      </c>
    </row>
    <row r="11" spans="1:18" ht="30.75" thickBot="1">
      <c r="A11" s="40">
        <f t="shared" si="3"/>
        <v>3</v>
      </c>
      <c r="B11" s="41" t="s">
        <v>30</v>
      </c>
      <c r="C11" s="39">
        <v>42990</v>
      </c>
      <c r="D11" s="5">
        <v>144</v>
      </c>
      <c r="E11" s="5">
        <v>1</v>
      </c>
      <c r="F11" s="5">
        <v>2.5</v>
      </c>
      <c r="G11" s="5">
        <v>1</v>
      </c>
      <c r="H11" s="5">
        <v>9</v>
      </c>
      <c r="I11" s="5">
        <v>3</v>
      </c>
      <c r="J11" s="5">
        <v>2</v>
      </c>
      <c r="K11" s="5">
        <v>1</v>
      </c>
      <c r="L11" s="5">
        <v>1</v>
      </c>
      <c r="M11" s="5">
        <v>2</v>
      </c>
      <c r="N11" s="5">
        <v>0</v>
      </c>
      <c r="O11" s="36">
        <v>45</v>
      </c>
      <c r="P11" s="7">
        <f t="shared" si="1"/>
        <v>2</v>
      </c>
      <c r="Q11" s="1"/>
      <c r="R11" s="9">
        <f t="shared" si="2"/>
        <v>0</v>
      </c>
    </row>
    <row r="12" spans="1:18" ht="30.75" thickBot="1">
      <c r="A12" s="40">
        <f t="shared" si="3"/>
        <v>4</v>
      </c>
      <c r="B12" s="41" t="s">
        <v>31</v>
      </c>
      <c r="C12" s="38">
        <v>43005</v>
      </c>
      <c r="D12" s="5">
        <v>47.5</v>
      </c>
      <c r="E12" s="5">
        <v>1</v>
      </c>
      <c r="F12" s="5">
        <v>1.8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36">
        <v>0</v>
      </c>
      <c r="P12" s="7">
        <f t="shared" si="1"/>
        <v>0</v>
      </c>
      <c r="Q12" s="1"/>
      <c r="R12" s="9">
        <f t="shared" si="2"/>
        <v>0</v>
      </c>
    </row>
    <row r="13" spans="1:18" ht="16.5" thickBot="1">
      <c r="A13" s="40">
        <f t="shared" si="3"/>
        <v>5</v>
      </c>
      <c r="B13" s="41" t="s">
        <v>32</v>
      </c>
      <c r="C13" s="52" t="s">
        <v>19</v>
      </c>
      <c r="D13" s="5">
        <v>40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36"/>
      <c r="P13" s="7">
        <f t="shared" si="1"/>
        <v>0</v>
      </c>
      <c r="Q13" s="1"/>
      <c r="R13" s="9">
        <f t="shared" si="2"/>
        <v>0</v>
      </c>
    </row>
    <row r="14" spans="1:18" ht="16.5" thickBot="1">
      <c r="A14" s="40">
        <f t="shared" si="3"/>
        <v>6</v>
      </c>
      <c r="B14" s="41" t="s">
        <v>33</v>
      </c>
      <c r="C14" s="52" t="s">
        <v>19</v>
      </c>
      <c r="D14" s="5">
        <v>85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36"/>
      <c r="P14" s="7">
        <f t="shared" si="1"/>
        <v>0</v>
      </c>
      <c r="Q14" s="1"/>
      <c r="R14" s="9">
        <f t="shared" si="2"/>
        <v>0</v>
      </c>
    </row>
    <row r="15" spans="1:18" ht="16.5" thickBot="1">
      <c r="A15" s="40">
        <f t="shared" si="3"/>
        <v>7</v>
      </c>
      <c r="B15" s="41" t="s">
        <v>34</v>
      </c>
      <c r="C15" s="52" t="s">
        <v>19</v>
      </c>
      <c r="D15" s="5">
        <v>75.4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36"/>
      <c r="P15" s="7">
        <f t="shared" si="1"/>
        <v>0</v>
      </c>
      <c r="Q15" s="1"/>
      <c r="R15" s="9">
        <f t="shared" si="2"/>
        <v>0</v>
      </c>
    </row>
    <row r="16" spans="1:18" ht="30.75" thickBot="1">
      <c r="A16" s="40">
        <f t="shared" si="3"/>
        <v>8</v>
      </c>
      <c r="B16" s="41" t="s">
        <v>187</v>
      </c>
      <c r="C16" s="38">
        <v>42982</v>
      </c>
      <c r="D16" s="65">
        <v>136</v>
      </c>
      <c r="E16" s="5">
        <v>1</v>
      </c>
      <c r="F16" s="5">
        <v>2.5</v>
      </c>
      <c r="G16" s="5">
        <v>2</v>
      </c>
      <c r="H16" s="5">
        <v>37</v>
      </c>
      <c r="I16" s="5">
        <v>8</v>
      </c>
      <c r="J16" s="5">
        <v>3</v>
      </c>
      <c r="K16" s="5">
        <v>13</v>
      </c>
      <c r="L16" s="5">
        <v>13</v>
      </c>
      <c r="M16" s="5">
        <v>0</v>
      </c>
      <c r="N16" s="5">
        <v>0</v>
      </c>
      <c r="O16" s="36">
        <v>60</v>
      </c>
      <c r="P16" s="7">
        <f t="shared" si="1"/>
        <v>3</v>
      </c>
      <c r="Q16" s="1"/>
      <c r="R16" s="9">
        <f t="shared" si="2"/>
        <v>0</v>
      </c>
    </row>
    <row r="17" spans="1:18" ht="30.75" thickBot="1">
      <c r="A17" s="40">
        <f t="shared" si="3"/>
        <v>9</v>
      </c>
      <c r="B17" s="41" t="s">
        <v>186</v>
      </c>
      <c r="C17" s="38">
        <v>42972</v>
      </c>
      <c r="D17" s="65">
        <v>113</v>
      </c>
      <c r="E17" s="5">
        <v>1</v>
      </c>
      <c r="F17" s="5">
        <v>3</v>
      </c>
      <c r="G17" s="5">
        <v>3</v>
      </c>
      <c r="H17" s="5">
        <v>49</v>
      </c>
      <c r="I17" s="5">
        <v>6</v>
      </c>
      <c r="J17" s="5">
        <v>11</v>
      </c>
      <c r="K17" s="5">
        <v>16</v>
      </c>
      <c r="L17" s="5">
        <v>16</v>
      </c>
      <c r="M17" s="5">
        <v>0</v>
      </c>
      <c r="N17" s="5">
        <v>0</v>
      </c>
      <c r="O17" s="36">
        <v>100</v>
      </c>
      <c r="P17" s="7">
        <f t="shared" si="1"/>
        <v>5</v>
      </c>
      <c r="Q17" s="1"/>
      <c r="R17" s="9">
        <f t="shared" si="2"/>
        <v>0</v>
      </c>
    </row>
    <row r="18" spans="1:18" ht="30.75" thickBot="1">
      <c r="A18" s="40">
        <f t="shared" si="3"/>
        <v>10</v>
      </c>
      <c r="B18" s="93" t="s">
        <v>37</v>
      </c>
      <c r="C18" s="5" t="s">
        <v>15</v>
      </c>
      <c r="D18" s="5">
        <v>116.6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36"/>
      <c r="P18" s="7">
        <f t="shared" si="1"/>
        <v>0</v>
      </c>
      <c r="Q18" s="1"/>
      <c r="R18" s="9">
        <f t="shared" si="2"/>
        <v>0</v>
      </c>
    </row>
    <row r="19" spans="1:18" ht="16.5" thickBot="1">
      <c r="A19" s="40">
        <f t="shared" si="3"/>
        <v>11</v>
      </c>
      <c r="B19" s="41" t="s">
        <v>7</v>
      </c>
      <c r="C19" s="37" t="s">
        <v>198</v>
      </c>
      <c r="D19" s="5">
        <v>201.063</v>
      </c>
      <c r="E19" s="5">
        <v>3</v>
      </c>
      <c r="F19" s="5">
        <v>3</v>
      </c>
      <c r="G19" s="5">
        <v>4</v>
      </c>
      <c r="H19" s="5">
        <v>61</v>
      </c>
      <c r="I19" s="5">
        <v>20</v>
      </c>
      <c r="J19" s="5">
        <v>15</v>
      </c>
      <c r="K19" s="5">
        <v>13</v>
      </c>
      <c r="L19" s="5">
        <v>13</v>
      </c>
      <c r="M19" s="5">
        <v>0</v>
      </c>
      <c r="N19" s="5">
        <v>0</v>
      </c>
      <c r="O19" s="36">
        <v>200</v>
      </c>
      <c r="P19" s="7">
        <f t="shared" si="1"/>
        <v>10</v>
      </c>
      <c r="Q19" s="1"/>
      <c r="R19" s="9">
        <f t="shared" si="2"/>
        <v>0</v>
      </c>
    </row>
    <row r="20" spans="1:18" ht="30.75" thickBot="1">
      <c r="A20" s="40">
        <f t="shared" si="3"/>
        <v>12</v>
      </c>
      <c r="B20" s="41" t="s">
        <v>38</v>
      </c>
      <c r="C20" s="48" t="s">
        <v>21</v>
      </c>
      <c r="D20" s="5">
        <v>53.867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36"/>
      <c r="P20" s="7">
        <f t="shared" si="1"/>
        <v>0</v>
      </c>
      <c r="Q20" s="1"/>
      <c r="R20" s="9">
        <f t="shared" si="2"/>
        <v>0</v>
      </c>
    </row>
    <row r="21" spans="1:18" ht="30.75" thickBot="1">
      <c r="A21" s="40">
        <f t="shared" si="3"/>
        <v>13</v>
      </c>
      <c r="B21" s="41" t="s">
        <v>39</v>
      </c>
      <c r="C21" s="38">
        <v>43005</v>
      </c>
      <c r="D21" s="5">
        <v>100.78</v>
      </c>
      <c r="E21" s="5">
        <v>1</v>
      </c>
      <c r="F21" s="5">
        <v>2.5</v>
      </c>
      <c r="G21" s="5">
        <v>3</v>
      </c>
      <c r="H21" s="5">
        <v>72</v>
      </c>
      <c r="I21" s="5">
        <v>0</v>
      </c>
      <c r="J21" s="5">
        <v>7</v>
      </c>
      <c r="K21" s="5">
        <v>32</v>
      </c>
      <c r="L21" s="5">
        <v>32</v>
      </c>
      <c r="M21" s="5">
        <v>0</v>
      </c>
      <c r="N21" s="5">
        <v>1</v>
      </c>
      <c r="O21" s="36">
        <v>72</v>
      </c>
      <c r="P21" s="7">
        <f t="shared" si="1"/>
        <v>3</v>
      </c>
      <c r="Q21" s="1"/>
      <c r="R21" s="9">
        <f t="shared" si="2"/>
        <v>0</v>
      </c>
    </row>
    <row r="22" spans="1:18" ht="16.5" thickBot="1">
      <c r="A22" s="40">
        <f t="shared" si="3"/>
        <v>14</v>
      </c>
      <c r="B22" s="41" t="s">
        <v>40</v>
      </c>
      <c r="C22" s="38">
        <v>42971</v>
      </c>
      <c r="D22" s="5">
        <v>34.42</v>
      </c>
      <c r="E22" s="5">
        <v>1</v>
      </c>
      <c r="F22" s="5">
        <v>3</v>
      </c>
      <c r="G22" s="5">
        <v>3</v>
      </c>
      <c r="H22" s="5">
        <v>22</v>
      </c>
      <c r="I22" s="5">
        <v>5</v>
      </c>
      <c r="J22" s="5">
        <v>7</v>
      </c>
      <c r="K22" s="5">
        <v>5</v>
      </c>
      <c r="L22" s="5">
        <v>5</v>
      </c>
      <c r="M22" s="5">
        <v>0</v>
      </c>
      <c r="N22" s="5">
        <v>0</v>
      </c>
      <c r="O22" s="36">
        <v>35</v>
      </c>
      <c r="P22" s="7">
        <f t="shared" si="1"/>
        <v>1</v>
      </c>
      <c r="Q22" s="1"/>
      <c r="R22" s="9">
        <f t="shared" si="2"/>
        <v>0</v>
      </c>
    </row>
    <row r="23" spans="1:18" ht="30.75" thickBot="1">
      <c r="A23" s="40">
        <f t="shared" si="3"/>
        <v>15</v>
      </c>
      <c r="B23" s="93" t="s">
        <v>41</v>
      </c>
      <c r="C23" s="5" t="s">
        <v>15</v>
      </c>
      <c r="D23" s="5">
        <v>161.327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36"/>
      <c r="P23" s="7">
        <f t="shared" si="1"/>
        <v>0</v>
      </c>
      <c r="Q23" s="1"/>
      <c r="R23" s="9">
        <f t="shared" si="2"/>
        <v>0</v>
      </c>
    </row>
    <row r="24" spans="1:18" ht="30.75" thickBot="1">
      <c r="A24" s="40">
        <f t="shared" si="3"/>
        <v>16</v>
      </c>
      <c r="B24" s="93" t="s">
        <v>20</v>
      </c>
      <c r="C24" s="5" t="s">
        <v>15</v>
      </c>
      <c r="D24" s="5">
        <v>681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36"/>
      <c r="P24" s="7">
        <f t="shared" si="1"/>
        <v>0</v>
      </c>
      <c r="Q24" s="1"/>
      <c r="R24" s="9">
        <f t="shared" si="2"/>
        <v>0</v>
      </c>
    </row>
    <row r="25" spans="1:18" ht="16.5" thickBot="1">
      <c r="A25" s="40">
        <f t="shared" si="3"/>
        <v>17</v>
      </c>
      <c r="B25" s="41" t="s">
        <v>42</v>
      </c>
      <c r="C25" s="37" t="s">
        <v>165</v>
      </c>
      <c r="D25" s="5">
        <v>240.043</v>
      </c>
      <c r="E25" s="5">
        <v>2</v>
      </c>
      <c r="F25" s="5">
        <v>3.1</v>
      </c>
      <c r="G25" s="5">
        <v>4</v>
      </c>
      <c r="H25" s="5">
        <v>56</v>
      </c>
      <c r="I25" s="5">
        <v>16</v>
      </c>
      <c r="J25" s="5">
        <v>12</v>
      </c>
      <c r="K25" s="5">
        <v>14</v>
      </c>
      <c r="L25" s="5">
        <v>14</v>
      </c>
      <c r="M25" s="5">
        <v>0</v>
      </c>
      <c r="N25" s="5">
        <v>0</v>
      </c>
      <c r="O25" s="36">
        <v>200</v>
      </c>
      <c r="P25" s="7">
        <f t="shared" si="1"/>
        <v>10</v>
      </c>
      <c r="Q25" s="1"/>
      <c r="R25" s="9">
        <f t="shared" si="2"/>
        <v>0</v>
      </c>
    </row>
    <row r="26" spans="1:18" ht="30.75" thickBot="1">
      <c r="A26" s="40">
        <f t="shared" si="3"/>
        <v>18</v>
      </c>
      <c r="B26" s="41" t="s">
        <v>43</v>
      </c>
      <c r="C26" s="53" t="s">
        <v>22</v>
      </c>
      <c r="D26" s="5">
        <v>11.59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36"/>
      <c r="P26" s="7">
        <f t="shared" si="1"/>
        <v>0</v>
      </c>
      <c r="Q26" s="1"/>
      <c r="R26" s="9">
        <f t="shared" si="2"/>
        <v>0</v>
      </c>
    </row>
    <row r="27" spans="1:18" ht="30.75" thickBot="1">
      <c r="A27" s="40">
        <f t="shared" si="3"/>
        <v>19</v>
      </c>
      <c r="B27" s="41" t="s">
        <v>45</v>
      </c>
      <c r="C27" s="37" t="s">
        <v>199</v>
      </c>
      <c r="D27" s="5">
        <v>67.361</v>
      </c>
      <c r="E27" s="5">
        <v>2</v>
      </c>
      <c r="F27" s="5">
        <v>8.4</v>
      </c>
      <c r="G27" s="5">
        <v>2</v>
      </c>
      <c r="H27" s="5">
        <v>43</v>
      </c>
      <c r="I27" s="5">
        <v>10</v>
      </c>
      <c r="J27" s="5">
        <v>9</v>
      </c>
      <c r="K27" s="5">
        <v>12</v>
      </c>
      <c r="L27" s="5">
        <v>12</v>
      </c>
      <c r="M27" s="5">
        <v>0</v>
      </c>
      <c r="N27" s="5">
        <v>0</v>
      </c>
      <c r="O27" s="36">
        <v>70</v>
      </c>
      <c r="P27" s="7">
        <f t="shared" si="1"/>
        <v>3</v>
      </c>
      <c r="Q27" s="1"/>
      <c r="R27" s="9">
        <f t="shared" si="2"/>
        <v>0</v>
      </c>
    </row>
    <row r="28" spans="1:18" ht="30.75" thickBot="1">
      <c r="A28" s="40">
        <f t="shared" si="3"/>
        <v>20</v>
      </c>
      <c r="B28" s="41" t="s">
        <v>46</v>
      </c>
      <c r="C28" s="38">
        <v>42969</v>
      </c>
      <c r="D28" s="5">
        <v>117.698</v>
      </c>
      <c r="E28" s="5">
        <v>1</v>
      </c>
      <c r="F28" s="5">
        <v>2.5</v>
      </c>
      <c r="G28" s="5">
        <v>3</v>
      </c>
      <c r="H28" s="5">
        <v>44</v>
      </c>
      <c r="I28" s="5">
        <v>21</v>
      </c>
      <c r="J28" s="5">
        <v>3</v>
      </c>
      <c r="K28" s="5">
        <v>10</v>
      </c>
      <c r="L28" s="5">
        <v>10</v>
      </c>
      <c r="M28" s="5">
        <v>0</v>
      </c>
      <c r="N28" s="5">
        <v>0</v>
      </c>
      <c r="O28" s="36">
        <v>44</v>
      </c>
      <c r="P28" s="7">
        <f t="shared" si="1"/>
        <v>2</v>
      </c>
      <c r="Q28" s="1"/>
      <c r="R28" s="9">
        <f t="shared" si="2"/>
        <v>0</v>
      </c>
    </row>
    <row r="29" spans="1:18" ht="30.75" thickBot="1">
      <c r="A29" s="40">
        <f t="shared" si="3"/>
        <v>21</v>
      </c>
      <c r="B29" s="41" t="s">
        <v>47</v>
      </c>
      <c r="C29" s="38" t="s">
        <v>206</v>
      </c>
      <c r="D29" s="5">
        <v>282.278</v>
      </c>
      <c r="E29" s="5">
        <v>3</v>
      </c>
      <c r="F29" s="5">
        <v>9</v>
      </c>
      <c r="G29" s="5">
        <v>11</v>
      </c>
      <c r="H29" s="5">
        <v>182</v>
      </c>
      <c r="I29" s="5">
        <v>39</v>
      </c>
      <c r="J29" s="5">
        <v>23</v>
      </c>
      <c r="K29" s="5">
        <v>59</v>
      </c>
      <c r="L29" s="5">
        <v>59</v>
      </c>
      <c r="M29" s="5">
        <v>0</v>
      </c>
      <c r="N29" s="5">
        <v>1</v>
      </c>
      <c r="O29" s="36">
        <v>182</v>
      </c>
      <c r="P29" s="7">
        <f t="shared" si="1"/>
        <v>9</v>
      </c>
      <c r="Q29" s="1"/>
      <c r="R29" s="9">
        <f t="shared" si="2"/>
        <v>0</v>
      </c>
    </row>
    <row r="30" spans="1:18" ht="16.5" thickBot="1">
      <c r="A30" s="40">
        <f t="shared" si="3"/>
        <v>22</v>
      </c>
      <c r="B30" s="41" t="s">
        <v>48</v>
      </c>
      <c r="C30" s="54" t="s">
        <v>22</v>
      </c>
      <c r="D30" s="5">
        <v>25.6365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36"/>
      <c r="P30" s="7">
        <f t="shared" si="1"/>
        <v>0</v>
      </c>
      <c r="Q30" s="1"/>
      <c r="R30" s="9">
        <f t="shared" si="2"/>
        <v>0</v>
      </c>
    </row>
    <row r="31" spans="1:18" ht="16.5" thickBot="1">
      <c r="A31" s="40">
        <f t="shared" si="3"/>
        <v>23</v>
      </c>
      <c r="B31" s="41" t="s">
        <v>49</v>
      </c>
      <c r="C31" s="37" t="s">
        <v>197</v>
      </c>
      <c r="D31" s="5">
        <v>103</v>
      </c>
      <c r="E31" s="5">
        <v>2</v>
      </c>
      <c r="F31" s="5">
        <v>2.7</v>
      </c>
      <c r="G31" s="5">
        <v>4</v>
      </c>
      <c r="H31" s="5">
        <v>48</v>
      </c>
      <c r="I31" s="5">
        <v>10</v>
      </c>
      <c r="J31" s="5">
        <v>12</v>
      </c>
      <c r="K31" s="5">
        <v>13</v>
      </c>
      <c r="L31" s="5">
        <v>13</v>
      </c>
      <c r="M31" s="5">
        <v>0</v>
      </c>
      <c r="N31" s="5">
        <v>0</v>
      </c>
      <c r="O31" s="36">
        <v>80</v>
      </c>
      <c r="P31" s="7">
        <f t="shared" si="1"/>
        <v>4</v>
      </c>
      <c r="Q31" s="1"/>
      <c r="R31" s="9">
        <f t="shared" si="2"/>
        <v>0</v>
      </c>
    </row>
    <row r="32" spans="1:18" ht="16.5" thickBot="1">
      <c r="A32" s="40">
        <f t="shared" si="3"/>
        <v>24</v>
      </c>
      <c r="B32" s="41" t="s">
        <v>202</v>
      </c>
      <c r="C32" s="37" t="s">
        <v>203</v>
      </c>
      <c r="D32" s="5">
        <v>236.7</v>
      </c>
      <c r="E32" s="5">
        <v>2</v>
      </c>
      <c r="F32" s="5">
        <v>6.9</v>
      </c>
      <c r="G32" s="5">
        <v>4</v>
      </c>
      <c r="H32" s="5">
        <v>35</v>
      </c>
      <c r="I32" s="5">
        <v>5</v>
      </c>
      <c r="J32" s="5">
        <v>7</v>
      </c>
      <c r="K32" s="5">
        <v>9</v>
      </c>
      <c r="L32" s="5">
        <v>9</v>
      </c>
      <c r="M32" s="5">
        <v>0</v>
      </c>
      <c r="N32" s="5">
        <v>5</v>
      </c>
      <c r="O32" s="36">
        <v>35</v>
      </c>
      <c r="P32" s="7">
        <f t="shared" si="1"/>
        <v>1</v>
      </c>
      <c r="Q32" s="1"/>
      <c r="R32" s="9">
        <f t="shared" si="2"/>
        <v>0</v>
      </c>
    </row>
    <row r="33" spans="1:18" ht="30.75" thickBot="1">
      <c r="A33" s="40">
        <f t="shared" si="3"/>
        <v>25</v>
      </c>
      <c r="B33" s="41" t="s">
        <v>194</v>
      </c>
      <c r="C33" s="38">
        <v>42982</v>
      </c>
      <c r="D33" s="5">
        <v>205.097</v>
      </c>
      <c r="E33" s="5">
        <v>2</v>
      </c>
      <c r="F33" s="5">
        <v>5</v>
      </c>
      <c r="G33" s="5">
        <v>5</v>
      </c>
      <c r="H33" s="5">
        <v>87</v>
      </c>
      <c r="I33" s="5">
        <v>17</v>
      </c>
      <c r="J33" s="5">
        <v>14</v>
      </c>
      <c r="K33" s="5">
        <v>28</v>
      </c>
      <c r="L33" s="5">
        <v>28</v>
      </c>
      <c r="M33" s="5">
        <v>0</v>
      </c>
      <c r="N33" s="5">
        <v>0</v>
      </c>
      <c r="O33" s="36">
        <v>140</v>
      </c>
      <c r="P33" s="7">
        <f t="shared" si="1"/>
        <v>7</v>
      </c>
      <c r="Q33" s="1"/>
      <c r="R33" s="9">
        <f t="shared" si="2"/>
        <v>0</v>
      </c>
    </row>
    <row r="34" spans="1:18" ht="30.75" thickBot="1">
      <c r="A34" s="40">
        <f t="shared" si="3"/>
        <v>26</v>
      </c>
      <c r="B34" s="41" t="s">
        <v>166</v>
      </c>
      <c r="C34" s="37" t="s">
        <v>167</v>
      </c>
      <c r="D34" s="5">
        <v>351.3</v>
      </c>
      <c r="E34" s="5">
        <v>3</v>
      </c>
      <c r="F34" s="5">
        <v>9</v>
      </c>
      <c r="G34" s="5">
        <v>8</v>
      </c>
      <c r="H34" s="5">
        <v>67</v>
      </c>
      <c r="I34" s="5">
        <v>23</v>
      </c>
      <c r="J34" s="5">
        <v>14</v>
      </c>
      <c r="K34" s="5">
        <v>15</v>
      </c>
      <c r="L34" s="5">
        <v>15</v>
      </c>
      <c r="M34" s="5">
        <v>0</v>
      </c>
      <c r="N34" s="5">
        <v>0</v>
      </c>
      <c r="O34" s="36">
        <v>80</v>
      </c>
      <c r="P34" s="7">
        <f t="shared" si="1"/>
        <v>4</v>
      </c>
      <c r="Q34" s="1"/>
      <c r="R34" s="9">
        <f t="shared" si="2"/>
        <v>0</v>
      </c>
    </row>
    <row r="35" spans="1:18" ht="30.75" thickBot="1">
      <c r="A35" s="40">
        <f t="shared" si="3"/>
        <v>27</v>
      </c>
      <c r="B35" s="93" t="s">
        <v>52</v>
      </c>
      <c r="C35" s="5" t="s">
        <v>15</v>
      </c>
      <c r="D35" s="5">
        <v>124.78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36"/>
      <c r="P35" s="7">
        <f t="shared" si="1"/>
        <v>0</v>
      </c>
      <c r="Q35" s="1"/>
      <c r="R35" s="9">
        <f t="shared" si="2"/>
        <v>0</v>
      </c>
    </row>
    <row r="36" spans="1:18" ht="16.5" thickBot="1">
      <c r="A36" s="40">
        <f t="shared" si="3"/>
        <v>28</v>
      </c>
      <c r="B36" s="41" t="s">
        <v>180</v>
      </c>
      <c r="C36" s="38" t="s">
        <v>181</v>
      </c>
      <c r="D36" s="5">
        <v>320</v>
      </c>
      <c r="E36" s="5">
        <v>3</v>
      </c>
      <c r="F36" s="5">
        <v>9</v>
      </c>
      <c r="G36" s="5">
        <v>8</v>
      </c>
      <c r="H36" s="5">
        <v>62</v>
      </c>
      <c r="I36" s="5">
        <v>10</v>
      </c>
      <c r="J36" s="5">
        <v>14</v>
      </c>
      <c r="K36" s="5">
        <v>16</v>
      </c>
      <c r="L36" s="5">
        <v>16</v>
      </c>
      <c r="M36" s="5">
        <v>1</v>
      </c>
      <c r="N36" s="5">
        <v>5</v>
      </c>
      <c r="O36" s="36">
        <v>70</v>
      </c>
      <c r="P36" s="7">
        <f t="shared" si="1"/>
        <v>3</v>
      </c>
      <c r="Q36" s="1"/>
      <c r="R36" s="9">
        <f t="shared" si="2"/>
        <v>0</v>
      </c>
    </row>
    <row r="37" spans="1:18" ht="16.5" thickBot="1">
      <c r="A37" s="40">
        <f t="shared" si="3"/>
        <v>29</v>
      </c>
      <c r="B37" s="41" t="s">
        <v>164</v>
      </c>
      <c r="C37" s="38">
        <v>43003</v>
      </c>
      <c r="D37" s="5">
        <v>79.45</v>
      </c>
      <c r="E37" s="5">
        <v>1</v>
      </c>
      <c r="F37" s="5">
        <v>3.5</v>
      </c>
      <c r="G37" s="5">
        <v>3</v>
      </c>
      <c r="H37" s="5">
        <v>28</v>
      </c>
      <c r="I37" s="5">
        <v>4</v>
      </c>
      <c r="J37" s="5">
        <v>9</v>
      </c>
      <c r="K37" s="5">
        <v>6</v>
      </c>
      <c r="L37" s="5">
        <v>6</v>
      </c>
      <c r="M37" s="5">
        <v>0</v>
      </c>
      <c r="N37" s="5">
        <v>3</v>
      </c>
      <c r="O37" s="36">
        <v>30</v>
      </c>
      <c r="P37" s="7">
        <f t="shared" si="1"/>
        <v>1</v>
      </c>
      <c r="Q37" s="1"/>
      <c r="R37" s="9">
        <f t="shared" si="2"/>
        <v>0</v>
      </c>
    </row>
    <row r="38" spans="1:18" ht="16.5" thickBot="1">
      <c r="A38" s="40">
        <f t="shared" si="3"/>
        <v>30</v>
      </c>
      <c r="B38" s="41" t="s">
        <v>163</v>
      </c>
      <c r="C38" s="38">
        <v>43006</v>
      </c>
      <c r="D38" s="5">
        <v>51.25</v>
      </c>
      <c r="E38" s="5">
        <v>1</v>
      </c>
      <c r="F38" s="5">
        <v>4.2</v>
      </c>
      <c r="G38" s="5">
        <v>4</v>
      </c>
      <c r="H38" s="5">
        <v>28</v>
      </c>
      <c r="I38" s="5">
        <v>7</v>
      </c>
      <c r="J38" s="5">
        <v>8</v>
      </c>
      <c r="K38" s="5">
        <v>6</v>
      </c>
      <c r="L38" s="5">
        <v>6</v>
      </c>
      <c r="M38" s="5">
        <v>0</v>
      </c>
      <c r="N38" s="5">
        <v>1</v>
      </c>
      <c r="O38" s="36">
        <v>30</v>
      </c>
      <c r="P38" s="7">
        <f t="shared" si="1"/>
        <v>1</v>
      </c>
      <c r="Q38" s="1"/>
      <c r="R38" s="9">
        <f t="shared" si="2"/>
        <v>0</v>
      </c>
    </row>
    <row r="39" spans="1:18" ht="30.75" thickBot="1">
      <c r="A39" s="40">
        <f t="shared" si="3"/>
        <v>31</v>
      </c>
      <c r="B39" s="41" t="s">
        <v>156</v>
      </c>
      <c r="C39" s="5" t="s">
        <v>15</v>
      </c>
      <c r="D39" s="5">
        <v>207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36"/>
      <c r="P39" s="7">
        <f t="shared" si="1"/>
        <v>0</v>
      </c>
      <c r="Q39" s="1"/>
      <c r="R39" s="9">
        <f t="shared" si="2"/>
        <v>0</v>
      </c>
    </row>
    <row r="40" spans="1:18" ht="30.75" thickBot="1">
      <c r="A40" s="40">
        <f t="shared" si="3"/>
        <v>32</v>
      </c>
      <c r="B40" s="41" t="s">
        <v>54</v>
      </c>
      <c r="C40" s="5" t="s">
        <v>15</v>
      </c>
      <c r="D40" s="5">
        <v>166.5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36"/>
      <c r="P40" s="7">
        <f t="shared" si="1"/>
        <v>0</v>
      </c>
      <c r="Q40" s="1"/>
      <c r="R40" s="9">
        <f t="shared" si="2"/>
        <v>0</v>
      </c>
    </row>
    <row r="41" spans="1:18" ht="16.5" thickBot="1">
      <c r="A41" s="40">
        <f t="shared" si="3"/>
        <v>33</v>
      </c>
      <c r="B41" s="41" t="s">
        <v>168</v>
      </c>
      <c r="C41" s="38">
        <v>42989</v>
      </c>
      <c r="D41" s="5">
        <v>148.9</v>
      </c>
      <c r="E41" s="5">
        <v>1</v>
      </c>
      <c r="F41" s="5">
        <v>1.8</v>
      </c>
      <c r="G41" s="5">
        <v>2</v>
      </c>
      <c r="H41" s="5">
        <v>21</v>
      </c>
      <c r="I41" s="5">
        <v>4</v>
      </c>
      <c r="J41" s="5">
        <v>5</v>
      </c>
      <c r="K41" s="5">
        <v>6</v>
      </c>
      <c r="L41" s="5">
        <v>6</v>
      </c>
      <c r="M41" s="5">
        <v>0</v>
      </c>
      <c r="N41" s="5">
        <v>5</v>
      </c>
      <c r="O41" s="36">
        <v>35</v>
      </c>
      <c r="P41" s="7">
        <f t="shared" si="1"/>
        <v>1</v>
      </c>
      <c r="Q41" s="1"/>
      <c r="R41" s="9">
        <f t="shared" si="2"/>
        <v>0</v>
      </c>
    </row>
    <row r="42" spans="1:18" ht="16.5" thickBot="1">
      <c r="A42" s="40">
        <f t="shared" si="3"/>
        <v>34</v>
      </c>
      <c r="B42" s="41" t="s">
        <v>172</v>
      </c>
      <c r="C42" s="38">
        <v>43001</v>
      </c>
      <c r="D42" s="5">
        <v>11.67</v>
      </c>
      <c r="E42" s="5">
        <v>1</v>
      </c>
      <c r="F42" s="5">
        <v>3</v>
      </c>
      <c r="G42" s="5">
        <v>3</v>
      </c>
      <c r="H42" s="5">
        <v>23</v>
      </c>
      <c r="I42" s="5">
        <v>4</v>
      </c>
      <c r="J42" s="5">
        <v>5</v>
      </c>
      <c r="K42" s="5">
        <v>6</v>
      </c>
      <c r="L42" s="5">
        <v>6</v>
      </c>
      <c r="M42" s="5">
        <v>0</v>
      </c>
      <c r="N42" s="5">
        <v>2</v>
      </c>
      <c r="O42" s="36">
        <v>25</v>
      </c>
      <c r="P42" s="7">
        <f t="shared" si="1"/>
        <v>1</v>
      </c>
      <c r="Q42" s="1"/>
      <c r="R42" s="9">
        <f t="shared" si="2"/>
        <v>0</v>
      </c>
    </row>
    <row r="43" spans="1:18" ht="16.5" thickBot="1">
      <c r="A43" s="40">
        <f t="shared" si="3"/>
        <v>35</v>
      </c>
      <c r="B43" s="41" t="s">
        <v>177</v>
      </c>
      <c r="C43" s="38">
        <v>42997</v>
      </c>
      <c r="D43" s="5">
        <v>38.7</v>
      </c>
      <c r="E43" s="5">
        <v>1</v>
      </c>
      <c r="F43" s="5">
        <v>3</v>
      </c>
      <c r="G43" s="5">
        <v>3</v>
      </c>
      <c r="H43" s="5">
        <v>13</v>
      </c>
      <c r="I43" s="5">
        <v>12</v>
      </c>
      <c r="J43" s="5">
        <v>0</v>
      </c>
      <c r="K43" s="5">
        <v>0</v>
      </c>
      <c r="L43" s="5">
        <v>0</v>
      </c>
      <c r="M43" s="5">
        <v>0</v>
      </c>
      <c r="N43" s="5">
        <v>1</v>
      </c>
      <c r="O43" s="36">
        <v>30</v>
      </c>
      <c r="P43" s="7">
        <f t="shared" si="1"/>
        <v>1</v>
      </c>
      <c r="Q43" s="1"/>
      <c r="R43" s="9"/>
    </row>
    <row r="44" spans="1:18" ht="16.5" thickBot="1">
      <c r="A44" s="40">
        <f t="shared" si="3"/>
        <v>36</v>
      </c>
      <c r="B44" s="41" t="s">
        <v>178</v>
      </c>
      <c r="C44" s="38">
        <v>42998</v>
      </c>
      <c r="D44" s="5">
        <v>33.04</v>
      </c>
      <c r="E44" s="5">
        <v>1</v>
      </c>
      <c r="F44" s="5">
        <v>2.4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36">
        <v>0</v>
      </c>
      <c r="P44" s="7">
        <f t="shared" si="1"/>
        <v>0</v>
      </c>
      <c r="Q44" s="1"/>
      <c r="R44" s="9"/>
    </row>
    <row r="45" spans="1:18" ht="16.5" thickBot="1">
      <c r="A45" s="40">
        <f t="shared" si="3"/>
        <v>37</v>
      </c>
      <c r="B45" s="41" t="s">
        <v>182</v>
      </c>
      <c r="C45" s="38">
        <v>42974</v>
      </c>
      <c r="D45" s="5">
        <v>45.22</v>
      </c>
      <c r="E45" s="5">
        <v>1</v>
      </c>
      <c r="F45" s="5">
        <v>3</v>
      </c>
      <c r="G45" s="5">
        <v>4</v>
      </c>
      <c r="H45" s="5">
        <v>37</v>
      </c>
      <c r="I45" s="5">
        <v>8</v>
      </c>
      <c r="J45" s="5">
        <v>7</v>
      </c>
      <c r="K45" s="5">
        <v>10</v>
      </c>
      <c r="L45" s="5">
        <v>10</v>
      </c>
      <c r="M45" s="5">
        <v>0</v>
      </c>
      <c r="N45" s="5">
        <v>2</v>
      </c>
      <c r="O45" s="36">
        <v>40</v>
      </c>
      <c r="P45" s="7">
        <f t="shared" si="1"/>
        <v>2</v>
      </c>
      <c r="Q45" s="1"/>
      <c r="R45" s="9"/>
    </row>
    <row r="46" spans="1:18" ht="30.75" thickBot="1">
      <c r="A46" s="40">
        <f t="shared" si="3"/>
        <v>38</v>
      </c>
      <c r="B46" s="41" t="s">
        <v>179</v>
      </c>
      <c r="C46" s="61">
        <v>42935</v>
      </c>
      <c r="D46" s="5">
        <v>84.64</v>
      </c>
      <c r="E46" s="5">
        <v>1</v>
      </c>
      <c r="F46" s="5">
        <v>3</v>
      </c>
      <c r="G46" s="5">
        <v>3</v>
      </c>
      <c r="H46" s="5">
        <v>22</v>
      </c>
      <c r="I46" s="5">
        <v>7</v>
      </c>
      <c r="J46" s="5">
        <v>1</v>
      </c>
      <c r="K46" s="5">
        <v>7</v>
      </c>
      <c r="L46" s="5">
        <v>7</v>
      </c>
      <c r="M46" s="5">
        <v>0</v>
      </c>
      <c r="N46" s="5">
        <v>0</v>
      </c>
      <c r="O46" s="36">
        <v>22</v>
      </c>
      <c r="P46" s="7">
        <f>ROUNDDOWN((O46*0.05),0)</f>
        <v>1</v>
      </c>
      <c r="Q46" s="1"/>
      <c r="R46" s="9">
        <f t="shared" si="2"/>
        <v>0</v>
      </c>
    </row>
    <row r="47" spans="1:18" ht="16.5" thickBot="1">
      <c r="A47" s="40">
        <f t="shared" si="3"/>
        <v>39</v>
      </c>
      <c r="B47" s="19" t="s">
        <v>57</v>
      </c>
      <c r="C47" s="37" t="s">
        <v>169</v>
      </c>
      <c r="D47" s="5">
        <v>252.3</v>
      </c>
      <c r="E47" s="5">
        <v>2</v>
      </c>
      <c r="F47" s="5">
        <v>5.5</v>
      </c>
      <c r="G47" s="5">
        <v>7</v>
      </c>
      <c r="H47" s="5">
        <v>49</v>
      </c>
      <c r="I47" s="5">
        <v>9</v>
      </c>
      <c r="J47" s="5">
        <v>9</v>
      </c>
      <c r="K47" s="5">
        <v>15</v>
      </c>
      <c r="L47" s="5">
        <v>15</v>
      </c>
      <c r="M47" s="5">
        <v>1</v>
      </c>
      <c r="N47" s="5">
        <v>5</v>
      </c>
      <c r="O47" s="36">
        <v>50</v>
      </c>
      <c r="P47" s="7">
        <v>0</v>
      </c>
      <c r="Q47" s="1"/>
      <c r="R47" s="9">
        <f t="shared" si="2"/>
        <v>0</v>
      </c>
    </row>
    <row r="48" spans="1:18" ht="16.5" thickBot="1">
      <c r="A48" s="40">
        <f t="shared" si="3"/>
        <v>40</v>
      </c>
      <c r="B48" s="19" t="s">
        <v>58</v>
      </c>
      <c r="C48" s="52" t="s">
        <v>19</v>
      </c>
      <c r="D48" s="5">
        <v>41.655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36"/>
      <c r="P48" s="7">
        <f>ROUNDDOWN((O48*0.05),0)</f>
        <v>0</v>
      </c>
      <c r="Q48" s="1"/>
      <c r="R48" s="9">
        <f t="shared" si="2"/>
        <v>0</v>
      </c>
    </row>
    <row r="49" spans="1:18" ht="16.5" thickBot="1">
      <c r="A49" s="40">
        <f t="shared" si="3"/>
        <v>41</v>
      </c>
      <c r="B49" s="19" t="s">
        <v>59</v>
      </c>
      <c r="C49" s="38">
        <v>42969</v>
      </c>
      <c r="D49" s="5">
        <v>72.263</v>
      </c>
      <c r="E49" s="5">
        <v>1</v>
      </c>
      <c r="F49" s="5">
        <v>3.5</v>
      </c>
      <c r="G49" s="5">
        <v>1</v>
      </c>
      <c r="H49" s="5">
        <v>12</v>
      </c>
      <c r="I49" s="5">
        <v>3</v>
      </c>
      <c r="J49" s="5">
        <v>1</v>
      </c>
      <c r="K49" s="5">
        <v>4</v>
      </c>
      <c r="L49" s="5">
        <v>4</v>
      </c>
      <c r="M49" s="5">
        <v>0</v>
      </c>
      <c r="N49" s="5">
        <v>0</v>
      </c>
      <c r="O49" s="36">
        <v>20</v>
      </c>
      <c r="P49" s="7">
        <v>0</v>
      </c>
      <c r="Q49" s="1"/>
      <c r="R49" s="9">
        <f t="shared" si="2"/>
        <v>0</v>
      </c>
    </row>
    <row r="50" spans="1:18" ht="16.5" thickBot="1">
      <c r="A50" s="40">
        <f t="shared" si="3"/>
        <v>42</v>
      </c>
      <c r="B50" s="93" t="s">
        <v>60</v>
      </c>
      <c r="C50" s="48" t="s">
        <v>21</v>
      </c>
      <c r="D50" s="5">
        <v>55.213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36"/>
      <c r="P50" s="7">
        <f>ROUNDDOWN((O50*0.05),0)</f>
        <v>0</v>
      </c>
      <c r="Q50" s="1"/>
      <c r="R50" s="9">
        <f t="shared" si="2"/>
        <v>0</v>
      </c>
    </row>
    <row r="51" spans="1:18" ht="16.5" thickBot="1">
      <c r="A51" s="40">
        <f t="shared" si="3"/>
        <v>43</v>
      </c>
      <c r="B51" s="41" t="s">
        <v>61</v>
      </c>
      <c r="C51" s="37" t="s">
        <v>174</v>
      </c>
      <c r="D51" s="5">
        <v>173.413</v>
      </c>
      <c r="E51" s="5">
        <v>2</v>
      </c>
      <c r="F51" s="5">
        <v>4.8</v>
      </c>
      <c r="G51" s="5">
        <v>4</v>
      </c>
      <c r="H51" s="5">
        <v>56</v>
      </c>
      <c r="I51" s="5">
        <v>15</v>
      </c>
      <c r="J51" s="5">
        <v>11</v>
      </c>
      <c r="K51" s="5">
        <v>15</v>
      </c>
      <c r="L51" s="5">
        <v>15</v>
      </c>
      <c r="M51" s="5">
        <v>0</v>
      </c>
      <c r="N51" s="5">
        <v>0</v>
      </c>
      <c r="O51" s="36">
        <v>200</v>
      </c>
      <c r="P51" s="7">
        <f>ROUNDDOWN((O51*0.05),0)</f>
        <v>10</v>
      </c>
      <c r="Q51" s="1"/>
      <c r="R51" s="9">
        <f t="shared" si="2"/>
        <v>0</v>
      </c>
    </row>
    <row r="52" spans="1:18" ht="16.5" thickBot="1">
      <c r="A52" s="40">
        <f t="shared" si="3"/>
        <v>44</v>
      </c>
      <c r="B52" s="41" t="s">
        <v>62</v>
      </c>
      <c r="C52" s="52" t="s">
        <v>19</v>
      </c>
      <c r="D52" s="5">
        <v>38.188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36"/>
      <c r="P52" s="7">
        <f>ROUNDDOWN((O52*0.05),0)</f>
        <v>0</v>
      </c>
      <c r="Q52" s="1"/>
      <c r="R52" s="9">
        <f t="shared" si="2"/>
        <v>0</v>
      </c>
    </row>
    <row r="53" spans="1:18" ht="28.5" customHeight="1" thickBot="1">
      <c r="A53" s="85" t="s">
        <v>63</v>
      </c>
      <c r="B53" s="86"/>
      <c r="C53" s="5"/>
      <c r="D53" s="5">
        <v>1918.73</v>
      </c>
      <c r="E53" s="5">
        <f aca="true" t="shared" si="4" ref="E53:R53">SUM(E54:E55)</f>
        <v>4</v>
      </c>
      <c r="F53" s="5">
        <f t="shared" si="4"/>
        <v>11</v>
      </c>
      <c r="G53" s="5">
        <f t="shared" si="4"/>
        <v>11</v>
      </c>
      <c r="H53" s="5">
        <f t="shared" si="4"/>
        <v>80</v>
      </c>
      <c r="I53" s="5">
        <f t="shared" si="4"/>
        <v>15</v>
      </c>
      <c r="J53" s="5">
        <f t="shared" si="4"/>
        <v>11</v>
      </c>
      <c r="K53" s="5">
        <f t="shared" si="4"/>
        <v>23</v>
      </c>
      <c r="L53" s="5">
        <f t="shared" si="4"/>
        <v>23</v>
      </c>
      <c r="M53" s="5">
        <f t="shared" si="4"/>
        <v>0</v>
      </c>
      <c r="N53" s="5">
        <f t="shared" si="4"/>
        <v>6</v>
      </c>
      <c r="O53" s="5">
        <f t="shared" si="4"/>
        <v>176</v>
      </c>
      <c r="P53" s="17">
        <f t="shared" si="4"/>
        <v>8</v>
      </c>
      <c r="Q53" s="17">
        <f t="shared" si="4"/>
        <v>0</v>
      </c>
      <c r="R53" s="17">
        <f t="shared" si="4"/>
        <v>0</v>
      </c>
    </row>
    <row r="54" spans="1:18" ht="16.5" thickBot="1">
      <c r="A54" s="40">
        <f>A52+1</f>
        <v>45</v>
      </c>
      <c r="B54" s="41" t="s">
        <v>64</v>
      </c>
      <c r="C54" s="39">
        <v>42987</v>
      </c>
      <c r="D54" s="5">
        <v>1679</v>
      </c>
      <c r="E54" s="5">
        <v>1</v>
      </c>
      <c r="F54" s="5">
        <v>2.5</v>
      </c>
      <c r="G54" s="5">
        <v>1</v>
      </c>
      <c r="H54" s="5">
        <v>12</v>
      </c>
      <c r="I54" s="5">
        <v>4</v>
      </c>
      <c r="J54" s="5">
        <v>2</v>
      </c>
      <c r="K54" s="5">
        <v>2</v>
      </c>
      <c r="L54" s="5">
        <v>2</v>
      </c>
      <c r="M54" s="5">
        <v>0</v>
      </c>
      <c r="N54" s="5">
        <v>0</v>
      </c>
      <c r="O54" s="36">
        <v>96</v>
      </c>
      <c r="P54" s="7">
        <f>ROUNDDOWN((O54*0.05),0)</f>
        <v>4</v>
      </c>
      <c r="Q54" s="1"/>
      <c r="R54" s="9">
        <f>IF(Q54&lt;P54,Q54,P54)</f>
        <v>0</v>
      </c>
    </row>
    <row r="55" spans="1:18" ht="16.5" thickBot="1">
      <c r="A55" s="40">
        <f>A54+1</f>
        <v>46</v>
      </c>
      <c r="B55" s="41" t="s">
        <v>65</v>
      </c>
      <c r="C55" s="35" t="s">
        <v>171</v>
      </c>
      <c r="D55" s="5">
        <v>239.73</v>
      </c>
      <c r="E55" s="5">
        <v>3</v>
      </c>
      <c r="F55" s="5">
        <v>8.5</v>
      </c>
      <c r="G55" s="5">
        <v>10</v>
      </c>
      <c r="H55" s="5">
        <v>68</v>
      </c>
      <c r="I55" s="5">
        <v>11</v>
      </c>
      <c r="J55" s="5">
        <v>9</v>
      </c>
      <c r="K55" s="5">
        <v>21</v>
      </c>
      <c r="L55" s="5">
        <v>21</v>
      </c>
      <c r="M55" s="5">
        <v>0</v>
      </c>
      <c r="N55" s="5">
        <v>6</v>
      </c>
      <c r="O55" s="36">
        <v>80</v>
      </c>
      <c r="P55" s="7">
        <f>ROUNDDOWN((O55*0.05),0)</f>
        <v>4</v>
      </c>
      <c r="Q55" s="1"/>
      <c r="R55" s="9">
        <f>IF(Q55&lt;P55,Q55,P55)</f>
        <v>0</v>
      </c>
    </row>
    <row r="56" spans="1:18" ht="28.5" customHeight="1" thickBot="1">
      <c r="A56" s="85" t="s">
        <v>66</v>
      </c>
      <c r="B56" s="86"/>
      <c r="C56" s="5"/>
      <c r="D56" s="5">
        <v>6034.835</v>
      </c>
      <c r="E56" s="5">
        <f aca="true" t="shared" si="5" ref="E56:R56">SUM(E57:E67)</f>
        <v>14</v>
      </c>
      <c r="F56" s="5">
        <f t="shared" si="5"/>
        <v>35.6</v>
      </c>
      <c r="G56" s="5">
        <f t="shared" si="5"/>
        <v>41</v>
      </c>
      <c r="H56" s="5">
        <f t="shared" si="5"/>
        <v>516</v>
      </c>
      <c r="I56" s="5">
        <f t="shared" si="5"/>
        <v>177</v>
      </c>
      <c r="J56" s="5">
        <f t="shared" si="5"/>
        <v>53</v>
      </c>
      <c r="K56" s="5">
        <f t="shared" si="5"/>
        <v>111</v>
      </c>
      <c r="L56" s="5">
        <f t="shared" si="5"/>
        <v>111</v>
      </c>
      <c r="M56" s="5">
        <f t="shared" si="5"/>
        <v>1</v>
      </c>
      <c r="N56" s="5">
        <f t="shared" si="5"/>
        <v>2</v>
      </c>
      <c r="O56" s="5">
        <f t="shared" si="5"/>
        <v>641</v>
      </c>
      <c r="P56" s="17">
        <f t="shared" si="5"/>
        <v>31</v>
      </c>
      <c r="Q56" s="17">
        <f t="shared" si="5"/>
        <v>0</v>
      </c>
      <c r="R56" s="17">
        <f t="shared" si="5"/>
        <v>0</v>
      </c>
    </row>
    <row r="57" spans="1:18" ht="30.75" thickBot="1">
      <c r="A57" s="55">
        <f>A55+1</f>
        <v>47</v>
      </c>
      <c r="B57" s="98" t="s">
        <v>188</v>
      </c>
      <c r="C57" s="39" t="s">
        <v>189</v>
      </c>
      <c r="D57" s="5">
        <v>309.7</v>
      </c>
      <c r="E57" s="5">
        <v>3</v>
      </c>
      <c r="F57" s="5">
        <v>7.5</v>
      </c>
      <c r="G57" s="5">
        <v>8</v>
      </c>
      <c r="H57" s="5">
        <v>126</v>
      </c>
      <c r="I57" s="5">
        <v>25</v>
      </c>
      <c r="J57" s="5">
        <v>25</v>
      </c>
      <c r="K57" s="5">
        <v>38</v>
      </c>
      <c r="L57" s="5">
        <v>38</v>
      </c>
      <c r="M57" s="5">
        <v>0</v>
      </c>
      <c r="N57" s="5">
        <v>0</v>
      </c>
      <c r="O57" s="36">
        <v>126</v>
      </c>
      <c r="P57" s="7">
        <f aca="true" t="shared" si="6" ref="P57:P67">ROUNDDOWN((O57*0.05),0)</f>
        <v>6</v>
      </c>
      <c r="Q57" s="1"/>
      <c r="R57" s="9">
        <f aca="true" t="shared" si="7" ref="R57:R67">IF(Q57&lt;P57,Q57,P57)</f>
        <v>0</v>
      </c>
    </row>
    <row r="58" spans="1:18" ht="30.75" thickBot="1">
      <c r="A58" s="45">
        <f aca="true" t="shared" si="8" ref="A58:A67">A57+1</f>
        <v>48</v>
      </c>
      <c r="B58" s="41" t="s">
        <v>68</v>
      </c>
      <c r="C58" s="48" t="s">
        <v>21</v>
      </c>
      <c r="D58" s="5">
        <v>246.336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36"/>
      <c r="P58" s="7">
        <f t="shared" si="6"/>
        <v>0</v>
      </c>
      <c r="Q58" s="1"/>
      <c r="R58" s="9">
        <f t="shared" si="7"/>
        <v>0</v>
      </c>
    </row>
    <row r="59" spans="1:18" ht="30.75" thickBot="1">
      <c r="A59" s="45">
        <f t="shared" si="8"/>
        <v>49</v>
      </c>
      <c r="B59" s="41" t="s">
        <v>69</v>
      </c>
      <c r="C59" s="48" t="s">
        <v>21</v>
      </c>
      <c r="D59" s="5">
        <v>1221.2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36"/>
      <c r="P59" s="7">
        <f t="shared" si="6"/>
        <v>0</v>
      </c>
      <c r="Q59" s="1"/>
      <c r="R59" s="9">
        <f t="shared" si="7"/>
        <v>0</v>
      </c>
    </row>
    <row r="60" spans="1:18" ht="16.5" thickBot="1">
      <c r="A60" s="45">
        <f t="shared" si="8"/>
        <v>50</v>
      </c>
      <c r="B60" s="41" t="s">
        <v>70</v>
      </c>
      <c r="C60" s="35" t="s">
        <v>213</v>
      </c>
      <c r="D60" s="5">
        <v>662</v>
      </c>
      <c r="E60" s="5">
        <v>6</v>
      </c>
      <c r="F60" s="5">
        <v>15</v>
      </c>
      <c r="G60" s="5">
        <v>20</v>
      </c>
      <c r="H60" s="5">
        <v>273</v>
      </c>
      <c r="I60" s="5">
        <v>93</v>
      </c>
      <c r="J60" s="5">
        <v>19</v>
      </c>
      <c r="K60" s="5">
        <v>49</v>
      </c>
      <c r="L60" s="5">
        <v>49</v>
      </c>
      <c r="M60" s="5">
        <v>0</v>
      </c>
      <c r="N60" s="5">
        <v>2</v>
      </c>
      <c r="O60" s="36">
        <v>210</v>
      </c>
      <c r="P60" s="7">
        <f t="shared" si="6"/>
        <v>10</v>
      </c>
      <c r="Q60" s="1"/>
      <c r="R60" s="9">
        <f t="shared" si="7"/>
        <v>0</v>
      </c>
    </row>
    <row r="61" spans="1:18" ht="16.5" thickBot="1">
      <c r="A61" s="45">
        <f t="shared" si="8"/>
        <v>51</v>
      </c>
      <c r="B61" s="41" t="s">
        <v>71</v>
      </c>
      <c r="C61" s="39">
        <v>42975</v>
      </c>
      <c r="D61" s="5">
        <v>265.423</v>
      </c>
      <c r="E61" s="5">
        <v>3</v>
      </c>
      <c r="F61" s="5">
        <v>7.5</v>
      </c>
      <c r="G61" s="5">
        <v>11</v>
      </c>
      <c r="H61" s="5">
        <v>105</v>
      </c>
      <c r="I61" s="5">
        <v>57</v>
      </c>
      <c r="J61" s="5">
        <v>8</v>
      </c>
      <c r="K61" s="5">
        <v>20</v>
      </c>
      <c r="L61" s="5">
        <v>20</v>
      </c>
      <c r="M61" s="5">
        <v>0</v>
      </c>
      <c r="N61" s="5">
        <v>0</v>
      </c>
      <c r="O61" s="36">
        <v>105</v>
      </c>
      <c r="P61" s="7">
        <f t="shared" si="6"/>
        <v>5</v>
      </c>
      <c r="Q61" s="1"/>
      <c r="R61" s="9">
        <f t="shared" si="7"/>
        <v>0</v>
      </c>
    </row>
    <row r="62" spans="1:18" ht="16.5" thickBot="1">
      <c r="A62" s="45">
        <f t="shared" si="8"/>
        <v>52</v>
      </c>
      <c r="B62" s="41" t="s">
        <v>72</v>
      </c>
      <c r="C62" s="51" t="s">
        <v>19</v>
      </c>
      <c r="D62" s="5">
        <v>245.077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36"/>
      <c r="P62" s="7">
        <f t="shared" si="6"/>
        <v>0</v>
      </c>
      <c r="Q62" s="1"/>
      <c r="R62" s="9">
        <f t="shared" si="7"/>
        <v>0</v>
      </c>
    </row>
    <row r="63" spans="1:18" ht="30.75" thickBot="1">
      <c r="A63" s="45">
        <f t="shared" si="8"/>
        <v>53</v>
      </c>
      <c r="B63" s="93" t="s">
        <v>37</v>
      </c>
      <c r="C63" s="5" t="s">
        <v>15</v>
      </c>
      <c r="D63" s="5">
        <v>45.173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36"/>
      <c r="P63" s="7">
        <f t="shared" si="6"/>
        <v>0</v>
      </c>
      <c r="Q63" s="1"/>
      <c r="R63" s="9">
        <f t="shared" si="7"/>
        <v>0</v>
      </c>
    </row>
    <row r="64" spans="1:18" ht="16.5" thickBot="1">
      <c r="A64" s="45">
        <f t="shared" si="8"/>
        <v>54</v>
      </c>
      <c r="B64" s="41" t="s">
        <v>73</v>
      </c>
      <c r="C64" s="35" t="s">
        <v>173</v>
      </c>
      <c r="D64" s="5">
        <v>2181.55455</v>
      </c>
      <c r="E64" s="5">
        <v>2</v>
      </c>
      <c r="F64" s="5">
        <v>5.6</v>
      </c>
      <c r="G64" s="5">
        <v>2</v>
      </c>
      <c r="H64" s="5">
        <v>12</v>
      </c>
      <c r="I64" s="5">
        <v>2</v>
      </c>
      <c r="J64" s="5">
        <v>1</v>
      </c>
      <c r="K64" s="5">
        <v>4</v>
      </c>
      <c r="L64" s="5">
        <v>4</v>
      </c>
      <c r="M64" s="5">
        <v>1</v>
      </c>
      <c r="N64" s="5">
        <v>0</v>
      </c>
      <c r="O64" s="36">
        <v>200</v>
      </c>
      <c r="P64" s="7">
        <f t="shared" si="6"/>
        <v>10</v>
      </c>
      <c r="Q64" s="1"/>
      <c r="R64" s="9">
        <f t="shared" si="7"/>
        <v>0</v>
      </c>
    </row>
    <row r="65" spans="1:18" ht="30.75" thickBot="1">
      <c r="A65" s="56">
        <f t="shared" si="8"/>
        <v>55</v>
      </c>
      <c r="B65" s="93" t="s">
        <v>74</v>
      </c>
      <c r="C65" s="48" t="s">
        <v>21</v>
      </c>
      <c r="D65" s="5">
        <v>500.249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36"/>
      <c r="P65" s="7">
        <f t="shared" si="6"/>
        <v>0</v>
      </c>
      <c r="Q65" s="1"/>
      <c r="R65" s="9">
        <f t="shared" si="7"/>
        <v>0</v>
      </c>
    </row>
    <row r="66" spans="1:18" ht="45.75" thickBot="1">
      <c r="A66" s="57">
        <f t="shared" si="8"/>
        <v>56</v>
      </c>
      <c r="B66" s="41" t="s">
        <v>75</v>
      </c>
      <c r="C66" s="5" t="s">
        <v>15</v>
      </c>
      <c r="D66" s="5">
        <v>303.961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36"/>
      <c r="P66" s="7">
        <f t="shared" si="6"/>
        <v>0</v>
      </c>
      <c r="Q66" s="1"/>
      <c r="R66" s="9">
        <f t="shared" si="7"/>
        <v>0</v>
      </c>
    </row>
    <row r="67" spans="1:18" ht="45.75" thickBot="1">
      <c r="A67" s="58">
        <f t="shared" si="8"/>
        <v>57</v>
      </c>
      <c r="B67" s="41" t="s">
        <v>76</v>
      </c>
      <c r="C67" s="5" t="s">
        <v>15</v>
      </c>
      <c r="D67" s="5">
        <v>54.16145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36"/>
      <c r="P67" s="7">
        <f t="shared" si="6"/>
        <v>0</v>
      </c>
      <c r="Q67" s="1"/>
      <c r="R67" s="9">
        <f t="shared" si="7"/>
        <v>0</v>
      </c>
    </row>
    <row r="68" spans="1:18" ht="27.75" customHeight="1" thickBot="1">
      <c r="A68" s="85" t="s">
        <v>77</v>
      </c>
      <c r="B68" s="86"/>
      <c r="C68" s="5"/>
      <c r="D68" s="5">
        <v>3547.297</v>
      </c>
      <c r="E68" s="5">
        <f aca="true" t="shared" si="9" ref="E68:R68">SUM(E69:E80)</f>
        <v>13</v>
      </c>
      <c r="F68" s="5">
        <f t="shared" si="9"/>
        <v>58.599999999999994</v>
      </c>
      <c r="G68" s="5">
        <f t="shared" si="9"/>
        <v>40</v>
      </c>
      <c r="H68" s="5">
        <f t="shared" si="9"/>
        <v>552</v>
      </c>
      <c r="I68" s="5">
        <f t="shared" si="9"/>
        <v>125</v>
      </c>
      <c r="J68" s="5">
        <f t="shared" si="9"/>
        <v>87</v>
      </c>
      <c r="K68" s="5">
        <f t="shared" si="9"/>
        <v>164</v>
      </c>
      <c r="L68" s="5">
        <f t="shared" si="9"/>
        <v>164</v>
      </c>
      <c r="M68" s="5">
        <f t="shared" si="9"/>
        <v>2</v>
      </c>
      <c r="N68" s="5">
        <f t="shared" si="9"/>
        <v>10</v>
      </c>
      <c r="O68" s="5">
        <f t="shared" si="9"/>
        <v>957</v>
      </c>
      <c r="P68" s="17">
        <f t="shared" si="9"/>
        <v>46</v>
      </c>
      <c r="Q68" s="17">
        <f t="shared" si="9"/>
        <v>0</v>
      </c>
      <c r="R68" s="17">
        <f t="shared" si="9"/>
        <v>0</v>
      </c>
    </row>
    <row r="69" spans="1:18" ht="16.5" thickBot="1">
      <c r="A69" s="40">
        <f>A67+1</f>
        <v>58</v>
      </c>
      <c r="B69" s="41" t="s">
        <v>16</v>
      </c>
      <c r="C69" s="5" t="s">
        <v>15</v>
      </c>
      <c r="D69" s="5">
        <v>37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36"/>
      <c r="P69" s="7">
        <f aca="true" t="shared" si="10" ref="P69:P81">ROUNDDOWN((O69*0.05),0)</f>
        <v>0</v>
      </c>
      <c r="Q69" s="1"/>
      <c r="R69" s="9">
        <f aca="true" t="shared" si="11" ref="R69:R81">IF(Q69&lt;P69,Q69,P69)</f>
        <v>0</v>
      </c>
    </row>
    <row r="70" spans="1:18" ht="16.5" thickBot="1">
      <c r="A70" s="40">
        <f aca="true" t="shared" si="12" ref="A70:A81">A69+1</f>
        <v>59</v>
      </c>
      <c r="B70" s="41" t="s">
        <v>78</v>
      </c>
      <c r="C70" s="54" t="s">
        <v>22</v>
      </c>
      <c r="D70" s="5">
        <v>46.194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36"/>
      <c r="P70" s="7">
        <f t="shared" si="10"/>
        <v>0</v>
      </c>
      <c r="Q70" s="1"/>
      <c r="R70" s="9">
        <f t="shared" si="11"/>
        <v>0</v>
      </c>
    </row>
    <row r="71" spans="1:18" ht="30.75" thickBot="1">
      <c r="A71" s="40">
        <f t="shared" si="12"/>
        <v>60</v>
      </c>
      <c r="B71" s="41" t="s">
        <v>79</v>
      </c>
      <c r="C71" s="35" t="s">
        <v>210</v>
      </c>
      <c r="D71" s="5">
        <v>338.165</v>
      </c>
      <c r="E71" s="5">
        <v>1</v>
      </c>
      <c r="F71" s="5">
        <v>27.5</v>
      </c>
      <c r="G71" s="5">
        <v>1</v>
      </c>
      <c r="H71" s="5">
        <v>12</v>
      </c>
      <c r="I71" s="5">
        <v>2</v>
      </c>
      <c r="J71" s="5">
        <v>3</v>
      </c>
      <c r="K71" s="5">
        <v>1</v>
      </c>
      <c r="L71" s="5">
        <v>1</v>
      </c>
      <c r="M71" s="5">
        <v>1</v>
      </c>
      <c r="N71" s="5">
        <v>4</v>
      </c>
      <c r="O71" s="36">
        <v>70</v>
      </c>
      <c r="P71" s="7">
        <f t="shared" si="10"/>
        <v>3</v>
      </c>
      <c r="Q71" s="1"/>
      <c r="R71" s="9">
        <f t="shared" si="11"/>
        <v>0</v>
      </c>
    </row>
    <row r="72" spans="1:18" ht="30.75" thickBot="1">
      <c r="A72" s="40">
        <f t="shared" si="12"/>
        <v>61</v>
      </c>
      <c r="B72" s="41" t="s">
        <v>80</v>
      </c>
      <c r="C72" s="35" t="s">
        <v>209</v>
      </c>
      <c r="D72" s="5">
        <v>622.984</v>
      </c>
      <c r="E72" s="5">
        <v>1</v>
      </c>
      <c r="F72" s="5">
        <v>2.5</v>
      </c>
      <c r="G72" s="5">
        <v>1</v>
      </c>
      <c r="H72" s="5">
        <v>8</v>
      </c>
      <c r="I72" s="5">
        <v>1</v>
      </c>
      <c r="J72" s="5">
        <v>2</v>
      </c>
      <c r="K72" s="5">
        <v>1</v>
      </c>
      <c r="L72" s="5">
        <v>1</v>
      </c>
      <c r="M72" s="5">
        <v>1</v>
      </c>
      <c r="N72" s="5">
        <v>2</v>
      </c>
      <c r="O72" s="36">
        <v>62</v>
      </c>
      <c r="P72" s="7">
        <f t="shared" si="10"/>
        <v>3</v>
      </c>
      <c r="Q72" s="1"/>
      <c r="R72" s="9">
        <f t="shared" si="11"/>
        <v>0</v>
      </c>
    </row>
    <row r="73" spans="1:18" ht="30.75" thickBot="1">
      <c r="A73" s="40">
        <f t="shared" si="12"/>
        <v>62</v>
      </c>
      <c r="B73" s="41" t="s">
        <v>81</v>
      </c>
      <c r="C73" s="39">
        <v>42990</v>
      </c>
      <c r="D73" s="5">
        <v>175.227</v>
      </c>
      <c r="E73" s="5">
        <v>1</v>
      </c>
      <c r="F73" s="5">
        <v>2.4</v>
      </c>
      <c r="G73" s="5">
        <v>7</v>
      </c>
      <c r="H73" s="5">
        <v>123</v>
      </c>
      <c r="I73" s="5">
        <v>34</v>
      </c>
      <c r="J73" s="5">
        <v>11</v>
      </c>
      <c r="K73" s="5">
        <v>39</v>
      </c>
      <c r="L73" s="5">
        <v>39</v>
      </c>
      <c r="M73" s="5">
        <v>0</v>
      </c>
      <c r="N73" s="5">
        <v>0</v>
      </c>
      <c r="O73" s="36">
        <v>123</v>
      </c>
      <c r="P73" s="7">
        <f t="shared" si="10"/>
        <v>6</v>
      </c>
      <c r="Q73" s="1"/>
      <c r="R73" s="9">
        <f t="shared" si="11"/>
        <v>0</v>
      </c>
    </row>
    <row r="74" spans="1:18" ht="16.5" thickBot="1">
      <c r="A74" s="40">
        <f t="shared" si="12"/>
        <v>63</v>
      </c>
      <c r="B74" s="93" t="s">
        <v>82</v>
      </c>
      <c r="C74" s="48" t="s">
        <v>21</v>
      </c>
      <c r="D74" s="5">
        <v>165.121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36"/>
      <c r="P74" s="7">
        <f t="shared" si="10"/>
        <v>0</v>
      </c>
      <c r="Q74" s="1"/>
      <c r="R74" s="9">
        <f t="shared" si="11"/>
        <v>0</v>
      </c>
    </row>
    <row r="75" spans="1:18" ht="16.5" thickBot="1">
      <c r="A75" s="40">
        <f t="shared" si="12"/>
        <v>64</v>
      </c>
      <c r="B75" s="41" t="s">
        <v>83</v>
      </c>
      <c r="C75" s="35" t="s">
        <v>211</v>
      </c>
      <c r="D75" s="5">
        <v>225.0354</v>
      </c>
      <c r="E75" s="5">
        <v>2</v>
      </c>
      <c r="F75" s="5">
        <v>5</v>
      </c>
      <c r="G75" s="5">
        <v>11</v>
      </c>
      <c r="H75" s="5">
        <v>182</v>
      </c>
      <c r="I75" s="5">
        <v>38</v>
      </c>
      <c r="J75" s="5">
        <v>22</v>
      </c>
      <c r="K75" s="5">
        <v>61</v>
      </c>
      <c r="L75" s="5">
        <v>61</v>
      </c>
      <c r="M75" s="5">
        <v>0</v>
      </c>
      <c r="N75" s="5">
        <v>0</v>
      </c>
      <c r="O75" s="36">
        <v>182</v>
      </c>
      <c r="P75" s="7">
        <f t="shared" si="10"/>
        <v>9</v>
      </c>
      <c r="Q75" s="1"/>
      <c r="R75" s="9">
        <f t="shared" si="11"/>
        <v>0</v>
      </c>
    </row>
    <row r="76" spans="1:18" ht="16.5" thickBot="1">
      <c r="A76" s="40">
        <f t="shared" si="12"/>
        <v>65</v>
      </c>
      <c r="B76" s="41" t="s">
        <v>84</v>
      </c>
      <c r="C76" s="5" t="s">
        <v>15</v>
      </c>
      <c r="D76" s="5">
        <v>296.717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36"/>
      <c r="P76" s="7">
        <f t="shared" si="10"/>
        <v>0</v>
      </c>
      <c r="Q76" s="1"/>
      <c r="R76" s="9">
        <f t="shared" si="11"/>
        <v>0</v>
      </c>
    </row>
    <row r="77" spans="1:18" ht="30.75" thickBot="1">
      <c r="A77" s="40">
        <f t="shared" si="12"/>
        <v>66</v>
      </c>
      <c r="B77" s="41" t="s">
        <v>85</v>
      </c>
      <c r="C77" s="5" t="s">
        <v>15</v>
      </c>
      <c r="D77" s="5">
        <v>14.267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36"/>
      <c r="P77" s="7">
        <f t="shared" si="10"/>
        <v>0</v>
      </c>
      <c r="Q77" s="1"/>
      <c r="R77" s="9">
        <f t="shared" si="11"/>
        <v>0</v>
      </c>
    </row>
    <row r="78" spans="1:18" ht="16.5" thickBot="1">
      <c r="A78" s="40">
        <f t="shared" si="12"/>
        <v>67</v>
      </c>
      <c r="B78" s="41" t="s">
        <v>86</v>
      </c>
      <c r="C78" s="35" t="s">
        <v>170</v>
      </c>
      <c r="D78" s="5">
        <v>1230.0175</v>
      </c>
      <c r="E78" s="5">
        <v>4</v>
      </c>
      <c r="F78" s="5">
        <v>10.9</v>
      </c>
      <c r="G78" s="5">
        <v>12</v>
      </c>
      <c r="H78" s="5">
        <v>83</v>
      </c>
      <c r="I78" s="5">
        <v>10</v>
      </c>
      <c r="J78" s="5">
        <v>9</v>
      </c>
      <c r="K78" s="5">
        <v>30</v>
      </c>
      <c r="L78" s="5">
        <v>30</v>
      </c>
      <c r="M78" s="5">
        <v>0</v>
      </c>
      <c r="N78" s="5">
        <v>4</v>
      </c>
      <c r="O78" s="36">
        <v>150</v>
      </c>
      <c r="P78" s="7">
        <f t="shared" si="10"/>
        <v>7</v>
      </c>
      <c r="Q78" s="1"/>
      <c r="R78" s="9">
        <f t="shared" si="11"/>
        <v>0</v>
      </c>
    </row>
    <row r="79" spans="1:18" ht="16.5" thickBot="1">
      <c r="A79" s="40">
        <f t="shared" si="12"/>
        <v>68</v>
      </c>
      <c r="B79" s="41" t="s">
        <v>87</v>
      </c>
      <c r="C79" s="35" t="s">
        <v>162</v>
      </c>
      <c r="D79" s="5">
        <v>139.5626</v>
      </c>
      <c r="E79" s="5">
        <v>2</v>
      </c>
      <c r="F79" s="5">
        <v>5.9</v>
      </c>
      <c r="G79" s="5">
        <v>4</v>
      </c>
      <c r="H79" s="5">
        <v>75</v>
      </c>
      <c r="I79" s="5">
        <v>23</v>
      </c>
      <c r="J79" s="5">
        <v>18</v>
      </c>
      <c r="K79" s="5">
        <v>17</v>
      </c>
      <c r="L79" s="5">
        <v>17</v>
      </c>
      <c r="M79" s="5">
        <v>0</v>
      </c>
      <c r="N79" s="5">
        <v>0</v>
      </c>
      <c r="O79" s="36">
        <v>170</v>
      </c>
      <c r="P79" s="7">
        <f t="shared" si="10"/>
        <v>8</v>
      </c>
      <c r="Q79" s="1"/>
      <c r="R79" s="9">
        <f t="shared" si="11"/>
        <v>0</v>
      </c>
    </row>
    <row r="80" spans="1:18" ht="16.5" thickBot="1">
      <c r="A80" s="40">
        <f t="shared" si="12"/>
        <v>69</v>
      </c>
      <c r="B80" s="41" t="s">
        <v>88</v>
      </c>
      <c r="C80" s="35" t="s">
        <v>200</v>
      </c>
      <c r="D80" s="5">
        <v>257.0065</v>
      </c>
      <c r="E80" s="5">
        <v>2</v>
      </c>
      <c r="F80" s="5">
        <v>4.4</v>
      </c>
      <c r="G80" s="5">
        <v>4</v>
      </c>
      <c r="H80" s="5">
        <v>69</v>
      </c>
      <c r="I80" s="5">
        <v>17</v>
      </c>
      <c r="J80" s="5">
        <v>22</v>
      </c>
      <c r="K80" s="5">
        <v>15</v>
      </c>
      <c r="L80" s="5">
        <v>15</v>
      </c>
      <c r="M80" s="5">
        <v>0</v>
      </c>
      <c r="N80" s="5">
        <v>0</v>
      </c>
      <c r="O80" s="36">
        <v>200</v>
      </c>
      <c r="P80" s="7">
        <f t="shared" si="10"/>
        <v>10</v>
      </c>
      <c r="Q80" s="1"/>
      <c r="R80" s="9">
        <f t="shared" si="11"/>
        <v>0</v>
      </c>
    </row>
    <row r="81" spans="1:18" ht="16.5" thickBot="1">
      <c r="A81" s="40">
        <f t="shared" si="12"/>
        <v>70</v>
      </c>
      <c r="B81" s="96" t="s">
        <v>184</v>
      </c>
      <c r="C81" s="35" t="s">
        <v>208</v>
      </c>
      <c r="D81" s="5">
        <v>296.7171</v>
      </c>
      <c r="E81" s="5">
        <v>2</v>
      </c>
      <c r="F81" s="5">
        <v>9.77</v>
      </c>
      <c r="G81" s="5">
        <v>3</v>
      </c>
      <c r="H81" s="5">
        <v>33</v>
      </c>
      <c r="I81" s="5">
        <v>4</v>
      </c>
      <c r="J81" s="5">
        <v>7</v>
      </c>
      <c r="K81" s="5">
        <v>8</v>
      </c>
      <c r="L81" s="5">
        <v>8</v>
      </c>
      <c r="M81" s="5">
        <v>0</v>
      </c>
      <c r="N81" s="5">
        <v>6</v>
      </c>
      <c r="O81" s="36">
        <v>60</v>
      </c>
      <c r="P81" s="7">
        <f t="shared" si="10"/>
        <v>3</v>
      </c>
      <c r="Q81" s="62"/>
      <c r="R81" s="63">
        <f t="shared" si="11"/>
        <v>0</v>
      </c>
    </row>
    <row r="82" spans="1:18" ht="33" customHeight="1" thickBot="1">
      <c r="A82" s="85" t="s">
        <v>89</v>
      </c>
      <c r="B82" s="86"/>
      <c r="C82" s="5"/>
      <c r="D82" s="5">
        <v>9060.789</v>
      </c>
      <c r="E82" s="5">
        <f aca="true" t="shared" si="13" ref="E82:R82">SUM(E83:E96)</f>
        <v>4</v>
      </c>
      <c r="F82" s="5">
        <f t="shared" si="13"/>
        <v>8.2</v>
      </c>
      <c r="G82" s="5">
        <f t="shared" si="13"/>
        <v>10</v>
      </c>
      <c r="H82" s="5">
        <f t="shared" si="13"/>
        <v>55</v>
      </c>
      <c r="I82" s="5">
        <f t="shared" si="13"/>
        <v>8</v>
      </c>
      <c r="J82" s="5">
        <f t="shared" si="13"/>
        <v>13</v>
      </c>
      <c r="K82" s="5">
        <f t="shared" si="13"/>
        <v>10</v>
      </c>
      <c r="L82" s="5">
        <f t="shared" si="13"/>
        <v>10</v>
      </c>
      <c r="M82" s="5">
        <f t="shared" si="13"/>
        <v>8</v>
      </c>
      <c r="N82" s="5">
        <f t="shared" si="13"/>
        <v>6</v>
      </c>
      <c r="O82" s="5">
        <f t="shared" si="13"/>
        <v>233</v>
      </c>
      <c r="P82" s="17">
        <f t="shared" si="13"/>
        <v>4</v>
      </c>
      <c r="Q82" s="17">
        <f t="shared" si="13"/>
        <v>0</v>
      </c>
      <c r="R82" s="17">
        <f t="shared" si="13"/>
        <v>0</v>
      </c>
    </row>
    <row r="83" spans="1:18" ht="31.5" customHeight="1" thickBot="1">
      <c r="A83" s="59">
        <f>A81+1</f>
        <v>71</v>
      </c>
      <c r="B83" s="43" t="s">
        <v>90</v>
      </c>
      <c r="C83" s="39">
        <v>42982</v>
      </c>
      <c r="D83" s="5">
        <v>225</v>
      </c>
      <c r="E83" s="5">
        <v>1</v>
      </c>
      <c r="F83" s="5">
        <v>1.2</v>
      </c>
      <c r="G83" s="5">
        <v>2</v>
      </c>
      <c r="H83" s="5">
        <v>6</v>
      </c>
      <c r="I83" s="5">
        <v>0</v>
      </c>
      <c r="J83" s="5">
        <v>0</v>
      </c>
      <c r="K83" s="5">
        <v>0</v>
      </c>
      <c r="L83" s="5">
        <v>0</v>
      </c>
      <c r="M83" s="5">
        <v>6</v>
      </c>
      <c r="N83" s="5">
        <v>0</v>
      </c>
      <c r="O83" s="36">
        <v>18</v>
      </c>
      <c r="P83" s="7">
        <f>ROUNDDOWN((O83*0.05),0)</f>
        <v>0</v>
      </c>
      <c r="Q83" s="1"/>
      <c r="R83" s="9">
        <f aca="true" t="shared" si="14" ref="R83:R96">IF(Q83&lt;P83,Q83,P83)</f>
        <v>0</v>
      </c>
    </row>
    <row r="84" spans="1:18" ht="33" customHeight="1" thickBot="1">
      <c r="A84" s="42">
        <f aca="true" t="shared" si="15" ref="A84:A96">A83+1</f>
        <v>72</v>
      </c>
      <c r="B84" s="43" t="s">
        <v>91</v>
      </c>
      <c r="C84" s="39">
        <v>42983</v>
      </c>
      <c r="D84" s="5">
        <v>520</v>
      </c>
      <c r="E84" s="5">
        <v>1</v>
      </c>
      <c r="F84" s="5">
        <v>2</v>
      </c>
      <c r="G84" s="5">
        <v>3</v>
      </c>
      <c r="H84" s="5">
        <v>14</v>
      </c>
      <c r="I84" s="5">
        <v>3</v>
      </c>
      <c r="J84" s="5">
        <v>5</v>
      </c>
      <c r="K84" s="5">
        <v>3</v>
      </c>
      <c r="L84" s="5">
        <v>3</v>
      </c>
      <c r="M84" s="5">
        <v>0</v>
      </c>
      <c r="N84" s="5">
        <v>0</v>
      </c>
      <c r="O84" s="36">
        <v>27</v>
      </c>
      <c r="P84" s="7">
        <f>ROUNDDOWN((O84*0.05),0)</f>
        <v>1</v>
      </c>
      <c r="Q84" s="1"/>
      <c r="R84" s="9">
        <f t="shared" si="14"/>
        <v>0</v>
      </c>
    </row>
    <row r="85" spans="1:18" ht="16.5" thickBot="1">
      <c r="A85" s="42">
        <f t="shared" si="15"/>
        <v>73</v>
      </c>
      <c r="B85" s="43" t="s">
        <v>92</v>
      </c>
      <c r="C85" s="39">
        <v>43010</v>
      </c>
      <c r="D85" s="5">
        <v>2256</v>
      </c>
      <c r="E85" s="5">
        <v>1</v>
      </c>
      <c r="F85" s="5">
        <v>2.5</v>
      </c>
      <c r="G85" s="5">
        <v>2</v>
      </c>
      <c r="H85" s="5">
        <v>18</v>
      </c>
      <c r="I85" s="5">
        <v>0</v>
      </c>
      <c r="J85" s="5">
        <v>6</v>
      </c>
      <c r="K85" s="5">
        <v>3</v>
      </c>
      <c r="L85" s="5">
        <v>3</v>
      </c>
      <c r="M85" s="5">
        <v>0</v>
      </c>
      <c r="N85" s="5">
        <v>6</v>
      </c>
      <c r="O85" s="44">
        <v>114</v>
      </c>
      <c r="P85" s="7">
        <v>0</v>
      </c>
      <c r="Q85" s="1"/>
      <c r="R85" s="9">
        <f t="shared" si="14"/>
        <v>0</v>
      </c>
    </row>
    <row r="86" spans="1:18" ht="30.75" thickBot="1">
      <c r="A86" s="42">
        <f t="shared" si="15"/>
        <v>74</v>
      </c>
      <c r="B86" s="43" t="s">
        <v>93</v>
      </c>
      <c r="C86" s="39">
        <v>42988</v>
      </c>
      <c r="D86" s="5">
        <v>255.545</v>
      </c>
      <c r="E86" s="5">
        <v>1</v>
      </c>
      <c r="F86" s="5">
        <v>2.5</v>
      </c>
      <c r="G86" s="5">
        <v>3</v>
      </c>
      <c r="H86" s="5">
        <v>17</v>
      </c>
      <c r="I86" s="5">
        <v>5</v>
      </c>
      <c r="J86" s="5">
        <v>2</v>
      </c>
      <c r="K86" s="5">
        <v>4</v>
      </c>
      <c r="L86" s="5">
        <v>4</v>
      </c>
      <c r="M86" s="5">
        <v>2</v>
      </c>
      <c r="N86" s="5">
        <v>0</v>
      </c>
      <c r="O86" s="36">
        <v>74</v>
      </c>
      <c r="P86" s="7">
        <f aca="true" t="shared" si="16" ref="P86:P96">ROUNDDOWN((O86*0.05),0)</f>
        <v>3</v>
      </c>
      <c r="Q86" s="1"/>
      <c r="R86" s="9">
        <f t="shared" si="14"/>
        <v>0</v>
      </c>
    </row>
    <row r="87" spans="1:18" ht="30.75" thickBot="1">
      <c r="A87" s="42">
        <f t="shared" si="15"/>
        <v>75</v>
      </c>
      <c r="B87" s="43" t="s">
        <v>94</v>
      </c>
      <c r="C87" s="51" t="s">
        <v>19</v>
      </c>
      <c r="D87" s="5">
        <v>1294.273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36"/>
      <c r="P87" s="7">
        <f t="shared" si="16"/>
        <v>0</v>
      </c>
      <c r="Q87" s="1"/>
      <c r="R87" s="9">
        <f t="shared" si="14"/>
        <v>0</v>
      </c>
    </row>
    <row r="88" spans="1:18" ht="30.75" thickBot="1">
      <c r="A88" s="42">
        <f t="shared" si="15"/>
        <v>76</v>
      </c>
      <c r="B88" s="43" t="s">
        <v>95</v>
      </c>
      <c r="C88" s="51" t="s">
        <v>19</v>
      </c>
      <c r="D88" s="5">
        <v>1035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36"/>
      <c r="P88" s="7">
        <f t="shared" si="16"/>
        <v>0</v>
      </c>
      <c r="Q88" s="1"/>
      <c r="R88" s="9">
        <f t="shared" si="14"/>
        <v>0</v>
      </c>
    </row>
    <row r="89" spans="1:18" ht="16.5" thickBot="1">
      <c r="A89" s="42">
        <f t="shared" si="15"/>
        <v>77</v>
      </c>
      <c r="B89" s="43" t="s">
        <v>96</v>
      </c>
      <c r="C89" s="71" t="s">
        <v>15</v>
      </c>
      <c r="D89" s="5">
        <v>207.569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36"/>
      <c r="P89" s="7">
        <f t="shared" si="16"/>
        <v>0</v>
      </c>
      <c r="Q89" s="1"/>
      <c r="R89" s="9">
        <f t="shared" si="14"/>
        <v>0</v>
      </c>
    </row>
    <row r="90" spans="1:18" ht="16.5" thickBot="1">
      <c r="A90" s="42">
        <f t="shared" si="15"/>
        <v>78</v>
      </c>
      <c r="B90" s="43" t="s">
        <v>97</v>
      </c>
      <c r="C90" s="51" t="s">
        <v>19</v>
      </c>
      <c r="D90" s="5">
        <v>684.946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36"/>
      <c r="P90" s="7">
        <f t="shared" si="16"/>
        <v>0</v>
      </c>
      <c r="Q90" s="1"/>
      <c r="R90" s="9">
        <f t="shared" si="14"/>
        <v>0</v>
      </c>
    </row>
    <row r="91" spans="1:18" ht="16.5" thickBot="1">
      <c r="A91" s="42">
        <f t="shared" si="15"/>
        <v>79</v>
      </c>
      <c r="B91" s="43" t="s">
        <v>8</v>
      </c>
      <c r="C91" s="51" t="s">
        <v>19</v>
      </c>
      <c r="D91" s="5">
        <v>156.031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36"/>
      <c r="P91" s="7">
        <f t="shared" si="16"/>
        <v>0</v>
      </c>
      <c r="Q91" s="1"/>
      <c r="R91" s="9">
        <f t="shared" si="14"/>
        <v>0</v>
      </c>
    </row>
    <row r="92" spans="1:18" ht="30.75" thickBot="1">
      <c r="A92" s="42">
        <f t="shared" si="15"/>
        <v>80</v>
      </c>
      <c r="B92" s="43" t="s">
        <v>98</v>
      </c>
      <c r="C92" s="51" t="s">
        <v>19</v>
      </c>
      <c r="D92" s="5">
        <v>609.2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36"/>
      <c r="P92" s="7">
        <f t="shared" si="16"/>
        <v>0</v>
      </c>
      <c r="Q92" s="1"/>
      <c r="R92" s="9">
        <f t="shared" si="14"/>
        <v>0</v>
      </c>
    </row>
    <row r="93" spans="1:18" ht="30.75" thickBot="1">
      <c r="A93" s="42">
        <f t="shared" si="15"/>
        <v>81</v>
      </c>
      <c r="B93" s="43" t="s">
        <v>99</v>
      </c>
      <c r="C93" s="51" t="s">
        <v>19</v>
      </c>
      <c r="D93" s="5">
        <v>555</v>
      </c>
      <c r="E93" s="5"/>
      <c r="F93" s="5"/>
      <c r="G93" s="5"/>
      <c r="H93" s="5"/>
      <c r="I93" s="5" t="s">
        <v>205</v>
      </c>
      <c r="J93" s="5"/>
      <c r="K93" s="5"/>
      <c r="L93" s="5"/>
      <c r="M93" s="5"/>
      <c r="N93" s="5"/>
      <c r="O93" s="36"/>
      <c r="P93" s="7">
        <f t="shared" si="16"/>
        <v>0</v>
      </c>
      <c r="Q93" s="1"/>
      <c r="R93" s="9">
        <f t="shared" si="14"/>
        <v>0</v>
      </c>
    </row>
    <row r="94" spans="1:18" ht="30.75" thickBot="1">
      <c r="A94" s="42">
        <f t="shared" si="15"/>
        <v>82</v>
      </c>
      <c r="B94" s="43" t="s">
        <v>100</v>
      </c>
      <c r="C94" s="51" t="s">
        <v>19</v>
      </c>
      <c r="D94" s="5">
        <v>235.4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36"/>
      <c r="P94" s="7">
        <f t="shared" si="16"/>
        <v>0</v>
      </c>
      <c r="Q94" s="1"/>
      <c r="R94" s="9">
        <f t="shared" si="14"/>
        <v>0</v>
      </c>
    </row>
    <row r="95" spans="1:18" ht="16.5" thickBot="1">
      <c r="A95" s="42">
        <f t="shared" si="15"/>
        <v>83</v>
      </c>
      <c r="B95" s="30" t="s">
        <v>101</v>
      </c>
      <c r="C95" s="52" t="s">
        <v>19</v>
      </c>
      <c r="D95" s="5">
        <v>526.4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36"/>
      <c r="P95" s="7">
        <f t="shared" si="16"/>
        <v>0</v>
      </c>
      <c r="Q95" s="1"/>
      <c r="R95" s="9">
        <f t="shared" si="14"/>
        <v>0</v>
      </c>
    </row>
    <row r="96" spans="1:18" ht="30.75" thickBot="1">
      <c r="A96" s="46">
        <f t="shared" si="15"/>
        <v>84</v>
      </c>
      <c r="B96" s="43" t="s">
        <v>102</v>
      </c>
      <c r="C96" s="51" t="s">
        <v>19</v>
      </c>
      <c r="D96" s="5">
        <v>500.425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36"/>
      <c r="P96" s="7">
        <f t="shared" si="16"/>
        <v>0</v>
      </c>
      <c r="Q96" s="1"/>
      <c r="R96" s="9">
        <f t="shared" si="14"/>
        <v>0</v>
      </c>
    </row>
    <row r="97" spans="1:18" ht="30.75" customHeight="1" thickBot="1">
      <c r="A97" s="85" t="s">
        <v>103</v>
      </c>
      <c r="B97" s="86"/>
      <c r="C97" s="5"/>
      <c r="D97" s="5">
        <v>10197.523</v>
      </c>
      <c r="E97" s="5">
        <f aca="true" t="shared" si="17" ref="E97:R97">SUM(E98:E112)</f>
        <v>22</v>
      </c>
      <c r="F97" s="5">
        <f t="shared" si="17"/>
        <v>57.4</v>
      </c>
      <c r="G97" s="5">
        <f t="shared" si="17"/>
        <v>58</v>
      </c>
      <c r="H97" s="5">
        <f t="shared" si="17"/>
        <v>840</v>
      </c>
      <c r="I97" s="5">
        <f t="shared" si="17"/>
        <v>128</v>
      </c>
      <c r="J97" s="5">
        <f t="shared" si="17"/>
        <v>156</v>
      </c>
      <c r="K97" s="5">
        <f t="shared" si="17"/>
        <v>275</v>
      </c>
      <c r="L97" s="5">
        <f t="shared" si="17"/>
        <v>275</v>
      </c>
      <c r="M97" s="5">
        <f t="shared" si="17"/>
        <v>6</v>
      </c>
      <c r="N97" s="5">
        <f t="shared" si="17"/>
        <v>2</v>
      </c>
      <c r="O97" s="5">
        <f t="shared" si="17"/>
        <v>1786</v>
      </c>
      <c r="P97" s="17">
        <f t="shared" si="17"/>
        <v>80</v>
      </c>
      <c r="Q97" s="17">
        <f t="shared" si="17"/>
        <v>0</v>
      </c>
      <c r="R97" s="17">
        <f t="shared" si="17"/>
        <v>0</v>
      </c>
    </row>
    <row r="98" spans="1:18" ht="30.75" thickBot="1">
      <c r="A98" s="40">
        <f>A96+1</f>
        <v>85</v>
      </c>
      <c r="B98" s="41" t="s">
        <v>192</v>
      </c>
      <c r="C98" s="39" t="s">
        <v>193</v>
      </c>
      <c r="D98" s="5">
        <v>308.857</v>
      </c>
      <c r="E98" s="5">
        <v>3</v>
      </c>
      <c r="F98" s="5">
        <v>8.2</v>
      </c>
      <c r="G98" s="5">
        <v>6</v>
      </c>
      <c r="H98" s="5">
        <v>97</v>
      </c>
      <c r="I98" s="5">
        <v>29</v>
      </c>
      <c r="J98" s="5">
        <v>16</v>
      </c>
      <c r="K98" s="5">
        <v>27</v>
      </c>
      <c r="L98" s="5">
        <v>27</v>
      </c>
      <c r="M98" s="5">
        <v>0</v>
      </c>
      <c r="N98" s="5">
        <v>0</v>
      </c>
      <c r="O98" s="36">
        <v>200</v>
      </c>
      <c r="P98" s="7">
        <f aca="true" t="shared" si="18" ref="P98:P110">ROUNDDOWN((O98*0.05),0)</f>
        <v>10</v>
      </c>
      <c r="Q98" s="1"/>
      <c r="R98" s="9">
        <f aca="true" t="shared" si="19" ref="R98:R112">IF(Q98&lt;P98,Q98,P98)</f>
        <v>0</v>
      </c>
    </row>
    <row r="99" spans="1:18" ht="30.75" thickBot="1">
      <c r="A99" s="40">
        <f aca="true" t="shared" si="20" ref="A99:A112">A98+1</f>
        <v>86</v>
      </c>
      <c r="B99" s="41" t="s">
        <v>191</v>
      </c>
      <c r="C99" s="39" t="s">
        <v>190</v>
      </c>
      <c r="D99" s="5">
        <v>176.709</v>
      </c>
      <c r="E99" s="5">
        <v>2</v>
      </c>
      <c r="F99" s="5">
        <v>7.3</v>
      </c>
      <c r="G99" s="5">
        <v>5</v>
      </c>
      <c r="H99" s="5">
        <v>91</v>
      </c>
      <c r="I99" s="5">
        <v>15</v>
      </c>
      <c r="J99" s="5">
        <v>20</v>
      </c>
      <c r="K99" s="5">
        <v>28</v>
      </c>
      <c r="L99" s="5">
        <v>28</v>
      </c>
      <c r="M99" s="5">
        <v>0</v>
      </c>
      <c r="N99" s="5">
        <v>0</v>
      </c>
      <c r="O99" s="44">
        <v>100</v>
      </c>
      <c r="P99" s="7">
        <f t="shared" si="18"/>
        <v>5</v>
      </c>
      <c r="Q99" s="1"/>
      <c r="R99" s="9">
        <f t="shared" si="19"/>
        <v>0</v>
      </c>
    </row>
    <row r="100" spans="1:18" ht="30.75" thickBot="1">
      <c r="A100" s="40">
        <f t="shared" si="20"/>
        <v>87</v>
      </c>
      <c r="B100" s="41" t="s">
        <v>106</v>
      </c>
      <c r="C100" s="38">
        <v>42983</v>
      </c>
      <c r="D100" s="5">
        <v>344.676</v>
      </c>
      <c r="E100" s="5">
        <v>3</v>
      </c>
      <c r="F100" s="5">
        <v>8.5</v>
      </c>
      <c r="G100" s="5">
        <v>12</v>
      </c>
      <c r="H100" s="5">
        <v>209</v>
      </c>
      <c r="I100" s="5">
        <v>19</v>
      </c>
      <c r="J100" s="5">
        <v>39</v>
      </c>
      <c r="K100" s="5">
        <v>75</v>
      </c>
      <c r="L100" s="5">
        <v>75</v>
      </c>
      <c r="M100" s="5">
        <v>0</v>
      </c>
      <c r="N100" s="5">
        <v>1</v>
      </c>
      <c r="O100" s="36">
        <v>209</v>
      </c>
      <c r="P100" s="7">
        <f t="shared" si="18"/>
        <v>10</v>
      </c>
      <c r="Q100" s="1"/>
      <c r="R100" s="9">
        <f t="shared" si="19"/>
        <v>0</v>
      </c>
    </row>
    <row r="101" spans="1:18" ht="30.75" thickBot="1">
      <c r="A101" s="40">
        <f t="shared" si="20"/>
        <v>88</v>
      </c>
      <c r="B101" s="41" t="s">
        <v>107</v>
      </c>
      <c r="C101" s="38">
        <v>42979</v>
      </c>
      <c r="D101" s="5">
        <v>474.722</v>
      </c>
      <c r="E101" s="5">
        <v>3</v>
      </c>
      <c r="F101" s="5">
        <v>7.9</v>
      </c>
      <c r="G101" s="5">
        <v>15</v>
      </c>
      <c r="H101" s="5">
        <v>223</v>
      </c>
      <c r="I101" s="5">
        <v>31</v>
      </c>
      <c r="J101" s="5">
        <v>29</v>
      </c>
      <c r="K101" s="5">
        <v>81</v>
      </c>
      <c r="L101" s="5">
        <v>81</v>
      </c>
      <c r="M101" s="5">
        <v>0</v>
      </c>
      <c r="N101" s="5">
        <v>1</v>
      </c>
      <c r="O101" s="36">
        <v>223</v>
      </c>
      <c r="P101" s="7">
        <f t="shared" si="18"/>
        <v>11</v>
      </c>
      <c r="Q101" s="1"/>
      <c r="R101" s="9">
        <f t="shared" si="19"/>
        <v>0</v>
      </c>
    </row>
    <row r="102" spans="1:18" ht="16.5" thickBot="1">
      <c r="A102" s="40">
        <f t="shared" si="20"/>
        <v>89</v>
      </c>
      <c r="B102" s="93" t="s">
        <v>108</v>
      </c>
      <c r="C102" s="48" t="s">
        <v>21</v>
      </c>
      <c r="D102" s="5">
        <v>75.842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36"/>
      <c r="P102" s="7">
        <f t="shared" si="18"/>
        <v>0</v>
      </c>
      <c r="Q102" s="1"/>
      <c r="R102" s="9">
        <f t="shared" si="19"/>
        <v>0</v>
      </c>
    </row>
    <row r="103" spans="1:18" ht="30.75" thickBot="1">
      <c r="A103" s="40">
        <f t="shared" si="20"/>
        <v>90</v>
      </c>
      <c r="B103" s="93" t="s">
        <v>109</v>
      </c>
      <c r="C103" s="48" t="s">
        <v>21</v>
      </c>
      <c r="D103" s="5">
        <v>190.214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36"/>
      <c r="P103" s="7">
        <f t="shared" si="18"/>
        <v>0</v>
      </c>
      <c r="Q103" s="1"/>
      <c r="R103" s="9">
        <f t="shared" si="19"/>
        <v>0</v>
      </c>
    </row>
    <row r="104" spans="1:18" ht="30.75" thickBot="1">
      <c r="A104" s="40">
        <f t="shared" si="20"/>
        <v>91</v>
      </c>
      <c r="B104" s="93" t="s">
        <v>110</v>
      </c>
      <c r="C104" s="48" t="s">
        <v>21</v>
      </c>
      <c r="D104" s="5">
        <v>263.685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36"/>
      <c r="P104" s="7">
        <f t="shared" si="18"/>
        <v>0</v>
      </c>
      <c r="Q104" s="1"/>
      <c r="R104" s="9">
        <f t="shared" si="19"/>
        <v>0</v>
      </c>
    </row>
    <row r="105" spans="1:18" ht="16.5" thickBot="1">
      <c r="A105" s="40">
        <f t="shared" si="20"/>
        <v>92</v>
      </c>
      <c r="B105" s="41" t="s">
        <v>111</v>
      </c>
      <c r="C105" s="48" t="s">
        <v>15</v>
      </c>
      <c r="D105" s="5">
        <v>215.5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36"/>
      <c r="P105" s="7">
        <f t="shared" si="18"/>
        <v>0</v>
      </c>
      <c r="Q105" s="1"/>
      <c r="R105" s="9">
        <f t="shared" si="19"/>
        <v>0</v>
      </c>
    </row>
    <row r="106" spans="1:18" ht="16.5" thickBot="1">
      <c r="A106" s="40">
        <f t="shared" si="20"/>
        <v>93</v>
      </c>
      <c r="B106" s="41" t="s">
        <v>112</v>
      </c>
      <c r="C106" s="37" t="s">
        <v>212</v>
      </c>
      <c r="D106" s="5">
        <v>243.367</v>
      </c>
      <c r="E106" s="5">
        <v>1</v>
      </c>
      <c r="F106" s="5">
        <v>2.5</v>
      </c>
      <c r="G106" s="5">
        <v>4</v>
      </c>
      <c r="H106" s="5">
        <v>94</v>
      </c>
      <c r="I106" s="5">
        <v>0</v>
      </c>
      <c r="J106" s="5">
        <v>10</v>
      </c>
      <c r="K106" s="5">
        <v>42</v>
      </c>
      <c r="L106" s="5">
        <v>42</v>
      </c>
      <c r="M106" s="5">
        <v>0</v>
      </c>
      <c r="N106" s="5">
        <v>0</v>
      </c>
      <c r="O106" s="36">
        <v>94</v>
      </c>
      <c r="P106" s="7">
        <f t="shared" si="18"/>
        <v>4</v>
      </c>
      <c r="Q106" s="1"/>
      <c r="R106" s="9">
        <f t="shared" si="19"/>
        <v>0</v>
      </c>
    </row>
    <row r="107" spans="1:18" ht="16.5" thickBot="1">
      <c r="A107" s="40">
        <f t="shared" si="20"/>
        <v>94</v>
      </c>
      <c r="B107" s="41" t="s">
        <v>113</v>
      </c>
      <c r="C107" s="48" t="s">
        <v>21</v>
      </c>
      <c r="D107" s="5">
        <v>917.285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36"/>
      <c r="P107" s="7">
        <f t="shared" si="18"/>
        <v>0</v>
      </c>
      <c r="Q107" s="1"/>
      <c r="R107" s="9">
        <f t="shared" si="19"/>
        <v>0</v>
      </c>
    </row>
    <row r="108" spans="1:18" ht="30.75" thickBot="1">
      <c r="A108" s="40">
        <f t="shared" si="20"/>
        <v>95</v>
      </c>
      <c r="B108" s="93" t="s">
        <v>114</v>
      </c>
      <c r="C108" s="48" t="s">
        <v>21</v>
      </c>
      <c r="D108" s="5">
        <v>255.665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36"/>
      <c r="P108" s="7">
        <f t="shared" si="18"/>
        <v>0</v>
      </c>
      <c r="Q108" s="1"/>
      <c r="R108" s="9">
        <f t="shared" si="19"/>
        <v>0</v>
      </c>
    </row>
    <row r="109" spans="1:18" ht="16.5" thickBot="1">
      <c r="A109" s="40">
        <f t="shared" si="20"/>
        <v>96</v>
      </c>
      <c r="B109" s="19" t="s">
        <v>115</v>
      </c>
      <c r="C109" s="35" t="s">
        <v>175</v>
      </c>
      <c r="D109" s="5">
        <v>350</v>
      </c>
      <c r="E109" s="5">
        <v>5</v>
      </c>
      <c r="F109" s="5">
        <v>11.5</v>
      </c>
      <c r="G109" s="5">
        <v>5</v>
      </c>
      <c r="H109" s="5">
        <v>44</v>
      </c>
      <c r="I109" s="5">
        <v>13</v>
      </c>
      <c r="J109" s="5">
        <v>16</v>
      </c>
      <c r="K109" s="5">
        <v>7</v>
      </c>
      <c r="L109" s="5">
        <v>7</v>
      </c>
      <c r="M109" s="5">
        <v>1</v>
      </c>
      <c r="N109" s="5">
        <v>0</v>
      </c>
      <c r="O109" s="36">
        <v>160</v>
      </c>
      <c r="P109" s="7">
        <v>0</v>
      </c>
      <c r="Q109" s="1"/>
      <c r="R109" s="9">
        <f t="shared" si="19"/>
        <v>0</v>
      </c>
    </row>
    <row r="110" spans="1:18" ht="30.75" thickBot="1">
      <c r="A110" s="40">
        <f t="shared" si="20"/>
        <v>97</v>
      </c>
      <c r="B110" s="41" t="s">
        <v>116</v>
      </c>
      <c r="C110" s="35" t="s">
        <v>176</v>
      </c>
      <c r="D110" s="5">
        <v>5629.618</v>
      </c>
      <c r="E110" s="5">
        <v>5</v>
      </c>
      <c r="F110" s="5">
        <v>11.5</v>
      </c>
      <c r="G110" s="5">
        <v>11</v>
      </c>
      <c r="H110" s="5">
        <v>82</v>
      </c>
      <c r="I110" s="5">
        <v>21</v>
      </c>
      <c r="J110" s="5">
        <v>26</v>
      </c>
      <c r="K110" s="5">
        <v>15</v>
      </c>
      <c r="L110" s="5">
        <v>15</v>
      </c>
      <c r="M110" s="5">
        <v>5</v>
      </c>
      <c r="N110" s="5">
        <v>0</v>
      </c>
      <c r="O110" s="44">
        <v>800</v>
      </c>
      <c r="P110" s="7">
        <f t="shared" si="18"/>
        <v>40</v>
      </c>
      <c r="Q110" s="1"/>
      <c r="R110" s="9">
        <f t="shared" si="19"/>
        <v>0</v>
      </c>
    </row>
    <row r="111" spans="1:18" ht="30.75" thickBot="1">
      <c r="A111" s="40">
        <f t="shared" si="20"/>
        <v>98</v>
      </c>
      <c r="B111" s="93" t="s">
        <v>117</v>
      </c>
      <c r="C111" s="5" t="s">
        <v>15</v>
      </c>
      <c r="D111" s="5">
        <v>356.318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36"/>
      <c r="P111" s="7"/>
      <c r="Q111" s="1"/>
      <c r="R111" s="9">
        <f t="shared" si="19"/>
        <v>0</v>
      </c>
    </row>
    <row r="112" spans="1:18" ht="30.75" thickBot="1">
      <c r="A112" s="60">
        <f t="shared" si="20"/>
        <v>99</v>
      </c>
      <c r="B112" s="94" t="s">
        <v>118</v>
      </c>
      <c r="C112" s="48" t="s">
        <v>21</v>
      </c>
      <c r="D112" s="5">
        <v>397.065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36"/>
      <c r="P112" s="7"/>
      <c r="Q112" s="73"/>
      <c r="R112" s="74">
        <f t="shared" si="19"/>
        <v>0</v>
      </c>
    </row>
    <row r="113" spans="1:18" ht="30.75" customHeight="1" thickBot="1">
      <c r="A113" s="40">
        <f>A112+1</f>
        <v>100</v>
      </c>
      <c r="B113" s="95" t="s">
        <v>184</v>
      </c>
      <c r="C113" s="99" t="s">
        <v>21</v>
      </c>
      <c r="D113" s="5">
        <v>114.4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36"/>
      <c r="P113" s="72"/>
      <c r="Q113" s="1"/>
      <c r="R113" s="75"/>
    </row>
    <row r="114" spans="1:18" ht="30.75" thickBot="1">
      <c r="A114" s="40">
        <f>A113+1</f>
        <v>101</v>
      </c>
      <c r="B114" s="95" t="s">
        <v>183</v>
      </c>
      <c r="C114" s="99" t="s">
        <v>21</v>
      </c>
      <c r="D114" s="5">
        <v>117.21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36"/>
      <c r="P114" s="72"/>
      <c r="Q114" s="1"/>
      <c r="R114" s="75"/>
    </row>
    <row r="115" spans="1:18" ht="23.25" customHeight="1" thickBot="1">
      <c r="A115" s="87" t="s">
        <v>119</v>
      </c>
      <c r="B115" s="87"/>
      <c r="C115" s="99"/>
      <c r="D115" s="5">
        <v>2906.807</v>
      </c>
      <c r="E115" s="5">
        <f aca="true" t="shared" si="21" ref="E115:O115">SUM(E116:E118)</f>
        <v>4</v>
      </c>
      <c r="F115" s="5">
        <f t="shared" si="21"/>
        <v>27</v>
      </c>
      <c r="G115" s="5">
        <f t="shared" si="21"/>
        <v>5</v>
      </c>
      <c r="H115" s="5">
        <f t="shared" si="21"/>
        <v>68</v>
      </c>
      <c r="I115" s="5">
        <f t="shared" si="21"/>
        <v>8</v>
      </c>
      <c r="J115" s="5">
        <f t="shared" si="21"/>
        <v>28</v>
      </c>
      <c r="K115" s="5">
        <f t="shared" si="21"/>
        <v>16</v>
      </c>
      <c r="L115" s="5">
        <f t="shared" si="21"/>
        <v>16</v>
      </c>
      <c r="M115" s="5">
        <f t="shared" si="21"/>
        <v>0</v>
      </c>
      <c r="N115" s="5">
        <f t="shared" si="21"/>
        <v>0</v>
      </c>
      <c r="O115" s="5">
        <f t="shared" si="21"/>
        <v>215</v>
      </c>
      <c r="P115" s="17">
        <f>SUM(P116:P117)</f>
        <v>10</v>
      </c>
      <c r="Q115" s="17">
        <f>SUM(Q116:Q117)</f>
        <v>0</v>
      </c>
      <c r="R115" s="17">
        <f>SUM(R116:R117)</f>
        <v>0</v>
      </c>
    </row>
    <row r="116" spans="1:18" ht="30.75" thickBot="1">
      <c r="A116" s="64">
        <f>A114+1</f>
        <v>102</v>
      </c>
      <c r="B116" s="97" t="s">
        <v>120</v>
      </c>
      <c r="C116" s="37" t="s">
        <v>207</v>
      </c>
      <c r="D116" s="5">
        <v>2316</v>
      </c>
      <c r="E116" s="5">
        <v>4</v>
      </c>
      <c r="F116" s="5">
        <v>27</v>
      </c>
      <c r="G116" s="5">
        <v>5</v>
      </c>
      <c r="H116" s="5">
        <v>68</v>
      </c>
      <c r="I116" s="5">
        <v>8</v>
      </c>
      <c r="J116" s="5">
        <v>28</v>
      </c>
      <c r="K116" s="5">
        <v>16</v>
      </c>
      <c r="L116" s="5">
        <v>16</v>
      </c>
      <c r="M116" s="5">
        <v>0</v>
      </c>
      <c r="N116" s="5">
        <v>0</v>
      </c>
      <c r="O116" s="36">
        <v>215</v>
      </c>
      <c r="P116" s="7">
        <f>ROUNDDOWN((O116*0.05),0)</f>
        <v>10</v>
      </c>
      <c r="Q116" s="1"/>
      <c r="R116" s="9">
        <f>IF(Q116&lt;P116,Q116,P116)</f>
        <v>0</v>
      </c>
    </row>
    <row r="117" spans="1:18" ht="16.5" thickBot="1">
      <c r="A117" s="40">
        <f>A116+1</f>
        <v>103</v>
      </c>
      <c r="B117" s="93" t="s">
        <v>121</v>
      </c>
      <c r="C117" s="48" t="s">
        <v>21</v>
      </c>
      <c r="D117" s="5">
        <v>529.2654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36"/>
      <c r="P117" s="7">
        <f>ROUNDDOWN((O117*0.05),0)</f>
        <v>0</v>
      </c>
      <c r="Q117" s="1"/>
      <c r="R117" s="9">
        <f>IF(Q117&lt;P117,Q117,P117)</f>
        <v>0</v>
      </c>
    </row>
    <row r="118" spans="1:18" ht="30.75" thickBot="1">
      <c r="A118" s="40">
        <f>A117+1</f>
        <v>104</v>
      </c>
      <c r="B118" s="41" t="s">
        <v>122</v>
      </c>
      <c r="C118" s="52" t="s">
        <v>19</v>
      </c>
      <c r="D118" s="5">
        <v>61.5416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36"/>
      <c r="P118" s="7">
        <f>ROUNDDOWN((O118*0.05),0)</f>
        <v>0</v>
      </c>
      <c r="Q118" s="1"/>
      <c r="R118" s="9">
        <f>IF(Q118&lt;P118,Q118,P118)</f>
        <v>0</v>
      </c>
    </row>
    <row r="119" spans="1:18" ht="27" customHeight="1" thickBot="1">
      <c r="A119" s="85" t="s">
        <v>123</v>
      </c>
      <c r="B119" s="86"/>
      <c r="C119" s="5"/>
      <c r="D119" s="5">
        <v>4663.179</v>
      </c>
      <c r="E119" s="5">
        <f aca="true" t="shared" si="22" ref="E119:R119">SUM(E120:E126)</f>
        <v>15</v>
      </c>
      <c r="F119" s="5">
        <f t="shared" si="22"/>
        <v>43.106</v>
      </c>
      <c r="G119" s="5">
        <f t="shared" si="22"/>
        <v>18</v>
      </c>
      <c r="H119" s="5">
        <f t="shared" si="22"/>
        <v>154</v>
      </c>
      <c r="I119" s="5">
        <f t="shared" si="22"/>
        <v>26</v>
      </c>
      <c r="J119" s="5">
        <f t="shared" si="22"/>
        <v>45</v>
      </c>
      <c r="K119" s="5">
        <f t="shared" si="22"/>
        <v>36</v>
      </c>
      <c r="L119" s="5">
        <f t="shared" si="22"/>
        <v>36</v>
      </c>
      <c r="M119" s="5">
        <f t="shared" si="22"/>
        <v>0</v>
      </c>
      <c r="N119" s="5">
        <f t="shared" si="22"/>
        <v>11</v>
      </c>
      <c r="O119" s="5">
        <f t="shared" si="22"/>
        <v>247</v>
      </c>
      <c r="P119" s="17">
        <f t="shared" si="22"/>
        <v>7</v>
      </c>
      <c r="Q119" s="17">
        <f t="shared" si="22"/>
        <v>0</v>
      </c>
      <c r="R119" s="17">
        <f t="shared" si="22"/>
        <v>0</v>
      </c>
    </row>
    <row r="120" spans="1:18" ht="16.5" thickBot="1">
      <c r="A120" s="40">
        <f>A118+1</f>
        <v>105</v>
      </c>
      <c r="B120" s="41" t="s">
        <v>124</v>
      </c>
      <c r="C120" s="35" t="s">
        <v>201</v>
      </c>
      <c r="D120" s="5">
        <v>2465</v>
      </c>
      <c r="E120" s="5">
        <v>3</v>
      </c>
      <c r="F120" s="5">
        <v>9</v>
      </c>
      <c r="G120" s="5">
        <v>3</v>
      </c>
      <c r="H120" s="5">
        <v>13</v>
      </c>
      <c r="I120" s="5">
        <v>7</v>
      </c>
      <c r="J120" s="5">
        <v>6</v>
      </c>
      <c r="K120" s="5">
        <v>0</v>
      </c>
      <c r="L120" s="5">
        <v>0</v>
      </c>
      <c r="M120" s="5">
        <v>0</v>
      </c>
      <c r="N120" s="5">
        <v>0</v>
      </c>
      <c r="O120" s="36">
        <v>13</v>
      </c>
      <c r="P120" s="7">
        <f aca="true" t="shared" si="23" ref="P120:P126">ROUNDDOWN((O120*0.05),0)</f>
        <v>0</v>
      </c>
      <c r="Q120" s="1"/>
      <c r="R120" s="9">
        <f aca="true" t="shared" si="24" ref="R120:R126">IF(Q120&lt;P120,Q120,P120)</f>
        <v>0</v>
      </c>
    </row>
    <row r="121" spans="1:18" ht="16.5" thickBot="1">
      <c r="A121" s="40">
        <f aca="true" t="shared" si="25" ref="A121:A126">A120+1</f>
        <v>106</v>
      </c>
      <c r="B121" s="93" t="s">
        <v>121</v>
      </c>
      <c r="C121" s="48" t="s">
        <v>21</v>
      </c>
      <c r="D121" s="5">
        <v>212.2506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36"/>
      <c r="P121" s="7">
        <f t="shared" si="23"/>
        <v>0</v>
      </c>
      <c r="Q121" s="1"/>
      <c r="R121" s="9">
        <f t="shared" si="24"/>
        <v>0</v>
      </c>
    </row>
    <row r="122" spans="1:18" ht="16.5" thickBot="1">
      <c r="A122" s="40">
        <f t="shared" si="25"/>
        <v>107</v>
      </c>
      <c r="B122" s="19" t="s">
        <v>125</v>
      </c>
      <c r="C122" s="35" t="s">
        <v>195</v>
      </c>
      <c r="D122" s="5">
        <v>370</v>
      </c>
      <c r="E122" s="5">
        <v>3</v>
      </c>
      <c r="F122" s="5">
        <v>9.2</v>
      </c>
      <c r="G122" s="5">
        <v>3</v>
      </c>
      <c r="H122" s="5">
        <v>39</v>
      </c>
      <c r="I122" s="5">
        <v>6</v>
      </c>
      <c r="J122" s="5">
        <v>11</v>
      </c>
      <c r="K122" s="5">
        <v>11</v>
      </c>
      <c r="L122" s="5">
        <v>11</v>
      </c>
      <c r="M122" s="5">
        <v>0</v>
      </c>
      <c r="N122" s="5">
        <v>0</v>
      </c>
      <c r="O122" s="36">
        <v>39</v>
      </c>
      <c r="P122" s="7">
        <v>0</v>
      </c>
      <c r="Q122" s="1"/>
      <c r="R122" s="9">
        <f t="shared" si="24"/>
        <v>0</v>
      </c>
    </row>
    <row r="123" spans="1:18" ht="16.5" thickBot="1">
      <c r="A123" s="40">
        <f t="shared" si="25"/>
        <v>108</v>
      </c>
      <c r="B123" s="96" t="s">
        <v>184</v>
      </c>
      <c r="C123" s="35" t="s">
        <v>185</v>
      </c>
      <c r="D123" s="5">
        <v>160.95</v>
      </c>
      <c r="E123" s="5">
        <v>2</v>
      </c>
      <c r="F123" s="5">
        <v>6.106</v>
      </c>
      <c r="G123" s="5">
        <v>3</v>
      </c>
      <c r="H123" s="5">
        <v>20</v>
      </c>
      <c r="I123" s="5">
        <v>2</v>
      </c>
      <c r="J123" s="5">
        <v>5</v>
      </c>
      <c r="K123" s="5">
        <v>5</v>
      </c>
      <c r="L123" s="5">
        <v>5</v>
      </c>
      <c r="M123" s="5">
        <v>0</v>
      </c>
      <c r="N123" s="5">
        <v>3</v>
      </c>
      <c r="O123" s="36">
        <v>38</v>
      </c>
      <c r="P123" s="7">
        <f t="shared" si="23"/>
        <v>1</v>
      </c>
      <c r="Q123" s="1"/>
      <c r="R123" s="9"/>
    </row>
    <row r="124" spans="1:18" ht="30.75" thickBot="1">
      <c r="A124" s="40">
        <f t="shared" si="25"/>
        <v>109</v>
      </c>
      <c r="B124" s="41" t="s">
        <v>126</v>
      </c>
      <c r="C124" s="35" t="s">
        <v>196</v>
      </c>
      <c r="D124" s="5">
        <v>798.6244</v>
      </c>
      <c r="E124" s="5">
        <v>3</v>
      </c>
      <c r="F124" s="5">
        <v>7.5</v>
      </c>
      <c r="G124" s="5">
        <v>3</v>
      </c>
      <c r="H124" s="5">
        <v>40</v>
      </c>
      <c r="I124" s="5">
        <v>6</v>
      </c>
      <c r="J124" s="5">
        <v>12</v>
      </c>
      <c r="K124" s="5">
        <v>11</v>
      </c>
      <c r="L124" s="5">
        <v>11</v>
      </c>
      <c r="M124" s="5">
        <v>0</v>
      </c>
      <c r="N124" s="5">
        <v>0</v>
      </c>
      <c r="O124" s="36">
        <v>40</v>
      </c>
      <c r="P124" s="7">
        <f t="shared" si="23"/>
        <v>2</v>
      </c>
      <c r="Q124" s="1"/>
      <c r="R124" s="9">
        <f t="shared" si="24"/>
        <v>0</v>
      </c>
    </row>
    <row r="125" spans="1:18" ht="42" customHeight="1" thickBot="1">
      <c r="A125" s="40">
        <f t="shared" si="25"/>
        <v>110</v>
      </c>
      <c r="B125" s="41" t="s">
        <v>204</v>
      </c>
      <c r="C125" s="38">
        <v>42972</v>
      </c>
      <c r="D125" s="5">
        <v>656.354</v>
      </c>
      <c r="E125" s="5">
        <v>2</v>
      </c>
      <c r="F125" s="5">
        <v>5.2</v>
      </c>
      <c r="G125" s="5">
        <v>3</v>
      </c>
      <c r="H125" s="5">
        <v>22</v>
      </c>
      <c r="I125" s="5">
        <v>3</v>
      </c>
      <c r="J125" s="5">
        <v>6</v>
      </c>
      <c r="K125" s="5">
        <v>4</v>
      </c>
      <c r="L125" s="5">
        <v>4</v>
      </c>
      <c r="M125" s="5">
        <v>0</v>
      </c>
      <c r="N125" s="5">
        <v>5</v>
      </c>
      <c r="O125" s="36">
        <v>79</v>
      </c>
      <c r="P125" s="7">
        <f t="shared" si="23"/>
        <v>3</v>
      </c>
      <c r="Q125" s="1"/>
      <c r="R125" s="9">
        <f t="shared" si="24"/>
        <v>0</v>
      </c>
    </row>
    <row r="126" spans="1:19" ht="41.25" customHeight="1" thickBot="1">
      <c r="A126" s="60">
        <f t="shared" si="25"/>
        <v>111</v>
      </c>
      <c r="B126" s="66" t="s">
        <v>128</v>
      </c>
      <c r="C126" s="38">
        <v>42973</v>
      </c>
      <c r="D126" s="48">
        <v>160.95</v>
      </c>
      <c r="E126" s="48">
        <v>2</v>
      </c>
      <c r="F126" s="48">
        <v>6.1</v>
      </c>
      <c r="G126" s="48">
        <v>3</v>
      </c>
      <c r="H126" s="48">
        <v>20</v>
      </c>
      <c r="I126" s="48">
        <v>2</v>
      </c>
      <c r="J126" s="48">
        <v>5</v>
      </c>
      <c r="K126" s="48">
        <v>5</v>
      </c>
      <c r="L126" s="48">
        <v>5</v>
      </c>
      <c r="M126" s="48">
        <v>0</v>
      </c>
      <c r="N126" s="48">
        <v>3</v>
      </c>
      <c r="O126" s="44">
        <v>38</v>
      </c>
      <c r="P126" s="67">
        <f t="shared" si="23"/>
        <v>1</v>
      </c>
      <c r="Q126" s="68"/>
      <c r="R126" s="69">
        <f t="shared" si="24"/>
        <v>0</v>
      </c>
      <c r="S126" s="70"/>
    </row>
    <row r="127" spans="1:18" ht="31.5" customHeight="1" thickBot="1">
      <c r="A127" s="79" t="s">
        <v>129</v>
      </c>
      <c r="B127" s="80"/>
      <c r="C127" s="16"/>
      <c r="D127" s="5">
        <v>45222.83</v>
      </c>
      <c r="E127" s="13">
        <f aca="true" t="shared" si="26" ref="E127:R127">E8+E53+E56+E68+E82+E97+E115+E119</f>
        <v>121</v>
      </c>
      <c r="F127" s="13">
        <f t="shared" si="26"/>
        <v>360.20599999999996</v>
      </c>
      <c r="G127" s="13">
        <f t="shared" si="26"/>
        <v>285</v>
      </c>
      <c r="H127" s="13">
        <f t="shared" si="26"/>
        <v>3450</v>
      </c>
      <c r="I127" s="13">
        <f t="shared" si="26"/>
        <v>759</v>
      </c>
      <c r="J127" s="13">
        <f t="shared" si="26"/>
        <v>607</v>
      </c>
      <c r="K127" s="13">
        <f t="shared" si="26"/>
        <v>969</v>
      </c>
      <c r="L127" s="13">
        <f t="shared" si="26"/>
        <v>969</v>
      </c>
      <c r="M127" s="13">
        <f t="shared" si="26"/>
        <v>21</v>
      </c>
      <c r="N127" s="13">
        <f t="shared" si="26"/>
        <v>73</v>
      </c>
      <c r="O127" s="13">
        <f t="shared" si="26"/>
        <v>6269</v>
      </c>
      <c r="P127" s="13">
        <f t="shared" si="26"/>
        <v>276</v>
      </c>
      <c r="Q127" s="13">
        <f t="shared" si="26"/>
        <v>0</v>
      </c>
      <c r="R127" s="13">
        <f t="shared" si="26"/>
        <v>0</v>
      </c>
    </row>
    <row r="128" spans="2:16" ht="15" customHeight="1">
      <c r="B128" s="88" t="s">
        <v>159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47"/>
      <c r="M128" s="47"/>
      <c r="N128" s="47"/>
      <c r="O128" s="47"/>
      <c r="P128" s="47"/>
    </row>
  </sheetData>
  <sheetProtection/>
  <mergeCells count="28">
    <mergeCell ref="B128:K128"/>
    <mergeCell ref="A97:B97"/>
    <mergeCell ref="A4:O4"/>
    <mergeCell ref="E6:E7"/>
    <mergeCell ref="F6:F7"/>
    <mergeCell ref="G6:G7"/>
    <mergeCell ref="B6:B7"/>
    <mergeCell ref="M6:M7"/>
    <mergeCell ref="N6:N7"/>
    <mergeCell ref="K6:L6"/>
    <mergeCell ref="A127:B127"/>
    <mergeCell ref="A6:A7"/>
    <mergeCell ref="A8:B8"/>
    <mergeCell ref="A56:B56"/>
    <mergeCell ref="A68:B68"/>
    <mergeCell ref="A82:B82"/>
    <mergeCell ref="A115:B115"/>
    <mergeCell ref="A119:B119"/>
    <mergeCell ref="A53:B53"/>
    <mergeCell ref="Q6:Q7"/>
    <mergeCell ref="R6:R7"/>
    <mergeCell ref="C6:C7"/>
    <mergeCell ref="D6:D7"/>
    <mergeCell ref="O6:O7"/>
    <mergeCell ref="P6:P7"/>
    <mergeCell ref="H6:H7"/>
    <mergeCell ref="I6:I7"/>
    <mergeCell ref="J6:J7"/>
  </mergeCells>
  <printOptions/>
  <pageMargins left="0.58" right="0.31496062992125984" top="0.35433070866141736" bottom="0.35433070866141736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19"/>
  <sheetViews>
    <sheetView view="pageBreakPreview" zoomScale="75" zoomScaleSheetLayoutView="75" zoomScalePageLayoutView="0" workbookViewId="0" topLeftCell="A1">
      <pane ySplit="7" topLeftCell="BM107" activePane="bottomLeft" state="frozen"/>
      <selection pane="topLeft" activeCell="A1" sqref="A1"/>
      <selection pane="bottomLeft" activeCell="E117" sqref="E117"/>
    </sheetView>
  </sheetViews>
  <sheetFormatPr defaultColWidth="9.140625" defaultRowHeight="15"/>
  <cols>
    <col min="1" max="1" width="5.8515625" style="0" customWidth="1"/>
    <col min="2" max="2" width="28.57421875" style="0" customWidth="1"/>
    <col min="3" max="3" width="11.421875" style="0" customWidth="1"/>
    <col min="4" max="4" width="13.7109375" style="0" customWidth="1"/>
    <col min="13" max="13" width="7.00390625" style="0" customWidth="1"/>
    <col min="14" max="14" width="6.421875" style="0" customWidth="1"/>
    <col min="15" max="15" width="7.7109375" style="0" customWidth="1"/>
    <col min="16" max="16" width="7.8515625" style="0" customWidth="1"/>
    <col min="17" max="17" width="8.140625" style="0" customWidth="1"/>
    <col min="18" max="18" width="8.28125" style="0" customWidth="1"/>
  </cols>
  <sheetData>
    <row r="2" spans="2:17" ht="18.75">
      <c r="B2" s="4"/>
      <c r="D2" s="49" t="s">
        <v>23</v>
      </c>
      <c r="E2" s="49"/>
      <c r="F2" s="49"/>
      <c r="G2" s="49"/>
      <c r="P2" s="3"/>
      <c r="Q2" s="3"/>
    </row>
    <row r="3" spans="6:17" ht="15">
      <c r="F3" s="3"/>
      <c r="P3" s="3"/>
      <c r="Q3" s="3"/>
    </row>
    <row r="4" spans="1:17" ht="21.75" thickBot="1">
      <c r="A4" s="89" t="s">
        <v>24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10"/>
      <c r="Q4" s="10"/>
    </row>
    <row r="5" ht="15.75" thickBot="1"/>
    <row r="6" spans="1:18" ht="30" customHeight="1" thickBot="1">
      <c r="A6" s="81" t="s">
        <v>130</v>
      </c>
      <c r="B6" s="78" t="s">
        <v>25</v>
      </c>
      <c r="C6" s="77" t="s">
        <v>2</v>
      </c>
      <c r="D6" s="78" t="s">
        <v>26</v>
      </c>
      <c r="E6" s="77" t="s">
        <v>5</v>
      </c>
      <c r="F6" s="77" t="s">
        <v>17</v>
      </c>
      <c r="G6" s="77" t="s">
        <v>6</v>
      </c>
      <c r="H6" s="77" t="s">
        <v>3</v>
      </c>
      <c r="I6" s="77" t="s">
        <v>0</v>
      </c>
      <c r="J6" s="77" t="s">
        <v>1</v>
      </c>
      <c r="K6" s="90" t="s">
        <v>10</v>
      </c>
      <c r="L6" s="90"/>
      <c r="M6" s="77" t="s">
        <v>131</v>
      </c>
      <c r="N6" s="77" t="s">
        <v>4</v>
      </c>
      <c r="O6" s="77" t="s">
        <v>11</v>
      </c>
      <c r="P6" s="77" t="s">
        <v>14</v>
      </c>
      <c r="Q6" s="76" t="s">
        <v>12</v>
      </c>
      <c r="R6" s="76" t="s">
        <v>13</v>
      </c>
    </row>
    <row r="7" spans="1:18" ht="51.75" customHeight="1" thickBot="1">
      <c r="A7" s="82"/>
      <c r="B7" s="78"/>
      <c r="C7" s="77"/>
      <c r="D7" s="78"/>
      <c r="E7" s="77"/>
      <c r="F7" s="77"/>
      <c r="G7" s="77"/>
      <c r="H7" s="77"/>
      <c r="I7" s="77"/>
      <c r="J7" s="77"/>
      <c r="K7" s="2" t="s">
        <v>1</v>
      </c>
      <c r="L7" s="11" t="s">
        <v>18</v>
      </c>
      <c r="M7" s="77"/>
      <c r="N7" s="77"/>
      <c r="O7" s="77"/>
      <c r="P7" s="77"/>
      <c r="Q7" s="76"/>
      <c r="R7" s="76"/>
    </row>
    <row r="8" spans="1:18" ht="31.5" customHeight="1" thickBot="1">
      <c r="A8" s="83" t="s">
        <v>27</v>
      </c>
      <c r="B8" s="84"/>
      <c r="C8" s="14"/>
      <c r="D8" s="15">
        <v>6893.665</v>
      </c>
      <c r="E8" s="15">
        <f aca="true" t="shared" si="0" ref="E8:R8">SUM(E9:E47)</f>
        <v>32</v>
      </c>
      <c r="F8" s="15">
        <f t="shared" si="0"/>
        <v>79.4</v>
      </c>
      <c r="G8" s="15">
        <f t="shared" si="0"/>
        <v>84</v>
      </c>
      <c r="H8" s="15">
        <f t="shared" si="0"/>
        <v>900</v>
      </c>
      <c r="I8" s="15">
        <f t="shared" si="0"/>
        <v>210</v>
      </c>
      <c r="J8" s="15">
        <f t="shared" si="0"/>
        <v>144</v>
      </c>
      <c r="K8" s="15">
        <f t="shared" si="0"/>
        <v>260</v>
      </c>
      <c r="L8" s="15">
        <f t="shared" si="0"/>
        <v>261</v>
      </c>
      <c r="M8" s="15">
        <f t="shared" si="0"/>
        <v>3</v>
      </c>
      <c r="N8" s="15">
        <f t="shared" si="0"/>
        <v>22</v>
      </c>
      <c r="O8" s="15">
        <f t="shared" si="0"/>
        <v>1521</v>
      </c>
      <c r="P8" s="29">
        <f t="shared" si="0"/>
        <v>61</v>
      </c>
      <c r="Q8" s="29">
        <f t="shared" si="0"/>
        <v>0</v>
      </c>
      <c r="R8" s="29">
        <f t="shared" si="0"/>
        <v>0</v>
      </c>
    </row>
    <row r="9" spans="1:18" ht="30.75" thickBot="1">
      <c r="A9" s="18">
        <v>1</v>
      </c>
      <c r="B9" s="19" t="s">
        <v>28</v>
      </c>
      <c r="C9" s="35" t="s">
        <v>150</v>
      </c>
      <c r="D9" s="5">
        <v>648.017</v>
      </c>
      <c r="E9" s="5">
        <v>2</v>
      </c>
      <c r="F9" s="5">
        <v>5.2</v>
      </c>
      <c r="G9" s="5">
        <v>2</v>
      </c>
      <c r="H9" s="5">
        <v>10</v>
      </c>
      <c r="I9" s="5">
        <v>1</v>
      </c>
      <c r="J9" s="5">
        <v>1</v>
      </c>
      <c r="K9" s="5">
        <v>1</v>
      </c>
      <c r="L9" s="5">
        <v>1</v>
      </c>
      <c r="M9" s="5">
        <v>2</v>
      </c>
      <c r="N9" s="5">
        <v>4</v>
      </c>
      <c r="O9" s="36">
        <v>10</v>
      </c>
      <c r="P9" s="7">
        <f>ROUNDDOWN((O9*0.05),0)</f>
        <v>0</v>
      </c>
      <c r="Q9" s="17"/>
      <c r="R9" s="9">
        <f aca="true" t="shared" si="1" ref="R9:R73">IF(Q9&lt;P9,Q9,P9)</f>
        <v>0</v>
      </c>
    </row>
    <row r="10" spans="1:18" ht="30.75" thickBot="1">
      <c r="A10" s="18">
        <f aca="true" t="shared" si="2" ref="A10:A47">A9+1</f>
        <v>2</v>
      </c>
      <c r="B10" s="19" t="s">
        <v>29</v>
      </c>
      <c r="C10" s="38">
        <v>42617</v>
      </c>
      <c r="D10" s="5">
        <v>566</v>
      </c>
      <c r="E10" s="5">
        <v>1</v>
      </c>
      <c r="F10" s="5">
        <v>2.5</v>
      </c>
      <c r="G10" s="5">
        <v>1</v>
      </c>
      <c r="H10" s="5">
        <v>5</v>
      </c>
      <c r="I10" s="5">
        <v>0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36">
        <v>5</v>
      </c>
      <c r="P10" s="7">
        <f aca="true" t="shared" si="3" ref="P10:P73">ROUNDDOWN((O10*0.05),0)</f>
        <v>0</v>
      </c>
      <c r="Q10" s="1"/>
      <c r="R10" s="9">
        <f t="shared" si="1"/>
        <v>0</v>
      </c>
    </row>
    <row r="11" spans="1:18" ht="30.75" thickBot="1">
      <c r="A11" s="18">
        <f t="shared" si="2"/>
        <v>3</v>
      </c>
      <c r="B11" s="19" t="s">
        <v>30</v>
      </c>
      <c r="C11" s="5" t="s">
        <v>15</v>
      </c>
      <c r="D11" s="5">
        <v>144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36"/>
      <c r="P11" s="7">
        <f t="shared" si="3"/>
        <v>0</v>
      </c>
      <c r="Q11" s="1"/>
      <c r="R11" s="9">
        <f t="shared" si="1"/>
        <v>0</v>
      </c>
    </row>
    <row r="12" spans="1:18" ht="30.75" thickBot="1">
      <c r="A12" s="18">
        <f t="shared" si="2"/>
        <v>4</v>
      </c>
      <c r="B12" s="19" t="s">
        <v>31</v>
      </c>
      <c r="C12" s="5" t="s">
        <v>15</v>
      </c>
      <c r="D12" s="5">
        <v>47.5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36"/>
      <c r="P12" s="7">
        <f t="shared" si="3"/>
        <v>0</v>
      </c>
      <c r="Q12" s="1"/>
      <c r="R12" s="9">
        <f t="shared" si="1"/>
        <v>0</v>
      </c>
    </row>
    <row r="13" spans="1:18" ht="16.5" thickBot="1">
      <c r="A13" s="27">
        <f t="shared" si="2"/>
        <v>5</v>
      </c>
      <c r="B13" s="28" t="s">
        <v>32</v>
      </c>
      <c r="C13" s="12" t="s">
        <v>19</v>
      </c>
      <c r="D13" s="5">
        <v>40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36"/>
      <c r="P13" s="7">
        <f t="shared" si="3"/>
        <v>0</v>
      </c>
      <c r="Q13" s="1"/>
      <c r="R13" s="9">
        <f t="shared" si="1"/>
        <v>0</v>
      </c>
    </row>
    <row r="14" spans="1:18" ht="16.5" thickBot="1">
      <c r="A14" s="27">
        <f t="shared" si="2"/>
        <v>6</v>
      </c>
      <c r="B14" s="28" t="s">
        <v>33</v>
      </c>
      <c r="C14" s="12" t="s">
        <v>19</v>
      </c>
      <c r="D14" s="5">
        <v>85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36"/>
      <c r="P14" s="7">
        <f t="shared" si="3"/>
        <v>0</v>
      </c>
      <c r="Q14" s="1"/>
      <c r="R14" s="9">
        <f t="shared" si="1"/>
        <v>0</v>
      </c>
    </row>
    <row r="15" spans="1:18" ht="16.5" thickBot="1">
      <c r="A15" s="27">
        <f t="shared" si="2"/>
        <v>7</v>
      </c>
      <c r="B15" s="28" t="s">
        <v>34</v>
      </c>
      <c r="C15" s="12" t="s">
        <v>19</v>
      </c>
      <c r="D15" s="5">
        <v>75.4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36"/>
      <c r="P15" s="7">
        <f t="shared" si="3"/>
        <v>0</v>
      </c>
      <c r="Q15" s="1"/>
      <c r="R15" s="9">
        <f t="shared" si="1"/>
        <v>0</v>
      </c>
    </row>
    <row r="16" spans="1:18" ht="16.5" thickBot="1">
      <c r="A16" s="18">
        <f t="shared" si="2"/>
        <v>8</v>
      </c>
      <c r="B16" s="19" t="s">
        <v>35</v>
      </c>
      <c r="C16" s="38">
        <v>42597</v>
      </c>
      <c r="D16" s="5">
        <v>136</v>
      </c>
      <c r="E16" s="5">
        <v>1</v>
      </c>
      <c r="F16" s="5">
        <v>2.5</v>
      </c>
      <c r="G16" s="5">
        <v>3</v>
      </c>
      <c r="H16" s="5">
        <v>17</v>
      </c>
      <c r="I16" s="5">
        <v>17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36">
        <v>17</v>
      </c>
      <c r="P16" s="7">
        <f t="shared" si="3"/>
        <v>0</v>
      </c>
      <c r="Q16" s="1"/>
      <c r="R16" s="9">
        <f t="shared" si="1"/>
        <v>0</v>
      </c>
    </row>
    <row r="17" spans="1:18" ht="16.5" thickBot="1">
      <c r="A17" s="18">
        <f t="shared" si="2"/>
        <v>9</v>
      </c>
      <c r="B17" s="19" t="s">
        <v>36</v>
      </c>
      <c r="C17" s="38">
        <v>42602</v>
      </c>
      <c r="D17" s="5">
        <v>113</v>
      </c>
      <c r="E17" s="5">
        <v>1</v>
      </c>
      <c r="F17" s="5">
        <v>2.5</v>
      </c>
      <c r="G17" s="5">
        <v>4</v>
      </c>
      <c r="H17" s="5">
        <v>53</v>
      </c>
      <c r="I17" s="5">
        <v>0</v>
      </c>
      <c r="J17" s="5">
        <v>9</v>
      </c>
      <c r="K17" s="5">
        <v>22</v>
      </c>
      <c r="L17" s="5">
        <v>22</v>
      </c>
      <c r="M17" s="5">
        <v>0</v>
      </c>
      <c r="N17" s="5">
        <v>0</v>
      </c>
      <c r="O17" s="36">
        <v>53</v>
      </c>
      <c r="P17" s="7">
        <f t="shared" si="3"/>
        <v>2</v>
      </c>
      <c r="Q17" s="1"/>
      <c r="R17" s="9">
        <f t="shared" si="1"/>
        <v>0</v>
      </c>
    </row>
    <row r="18" spans="1:18" ht="30.75" thickBot="1">
      <c r="A18" s="18">
        <f t="shared" si="2"/>
        <v>10</v>
      </c>
      <c r="B18" s="19" t="s">
        <v>37</v>
      </c>
      <c r="C18" s="5" t="s">
        <v>15</v>
      </c>
      <c r="D18" s="5">
        <v>116.6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36"/>
      <c r="P18" s="7">
        <f t="shared" si="3"/>
        <v>0</v>
      </c>
      <c r="Q18" s="1"/>
      <c r="R18" s="9">
        <f t="shared" si="1"/>
        <v>0</v>
      </c>
    </row>
    <row r="19" spans="1:18" ht="16.5" thickBot="1">
      <c r="A19" s="18">
        <f t="shared" si="2"/>
        <v>11</v>
      </c>
      <c r="B19" s="19" t="s">
        <v>7</v>
      </c>
      <c r="C19" s="37" t="s">
        <v>138</v>
      </c>
      <c r="D19" s="5">
        <v>201.063</v>
      </c>
      <c r="E19" s="5">
        <v>3</v>
      </c>
      <c r="F19" s="5">
        <v>3</v>
      </c>
      <c r="G19" s="5">
        <v>4</v>
      </c>
      <c r="H19" s="5">
        <v>73</v>
      </c>
      <c r="I19" s="5">
        <v>10</v>
      </c>
      <c r="J19" s="5">
        <v>25</v>
      </c>
      <c r="K19" s="5">
        <v>19</v>
      </c>
      <c r="L19" s="5">
        <v>19</v>
      </c>
      <c r="M19" s="5">
        <v>0</v>
      </c>
      <c r="N19" s="5">
        <v>0</v>
      </c>
      <c r="O19" s="36">
        <v>220</v>
      </c>
      <c r="P19" s="7">
        <f t="shared" si="3"/>
        <v>11</v>
      </c>
      <c r="Q19" s="1"/>
      <c r="R19" s="9">
        <f t="shared" si="1"/>
        <v>0</v>
      </c>
    </row>
    <row r="20" spans="1:18" ht="30.75" thickBot="1">
      <c r="A20" s="18">
        <f t="shared" si="2"/>
        <v>12</v>
      </c>
      <c r="B20" s="19" t="s">
        <v>38</v>
      </c>
      <c r="C20" s="38">
        <v>42636</v>
      </c>
      <c r="D20" s="5">
        <v>53.867</v>
      </c>
      <c r="E20" s="5">
        <v>1</v>
      </c>
      <c r="F20" s="5">
        <v>2.5</v>
      </c>
      <c r="G20" s="5">
        <v>4</v>
      </c>
      <c r="H20" s="5">
        <v>49</v>
      </c>
      <c r="I20" s="5">
        <v>14</v>
      </c>
      <c r="J20" s="5">
        <v>4</v>
      </c>
      <c r="K20" s="5">
        <v>15</v>
      </c>
      <c r="L20" s="5">
        <v>15</v>
      </c>
      <c r="M20" s="5">
        <v>0</v>
      </c>
      <c r="N20" s="5">
        <v>1</v>
      </c>
      <c r="O20" s="36">
        <v>49</v>
      </c>
      <c r="P20" s="7">
        <f t="shared" si="3"/>
        <v>2</v>
      </c>
      <c r="Q20" s="1"/>
      <c r="R20" s="9">
        <f t="shared" si="1"/>
        <v>0</v>
      </c>
    </row>
    <row r="21" spans="1:18" ht="30.75" thickBot="1">
      <c r="A21" s="18">
        <f t="shared" si="2"/>
        <v>13</v>
      </c>
      <c r="B21" s="19" t="s">
        <v>39</v>
      </c>
      <c r="C21" s="38">
        <v>42640</v>
      </c>
      <c r="D21" s="5">
        <v>100.78</v>
      </c>
      <c r="E21" s="5">
        <v>1</v>
      </c>
      <c r="F21" s="5">
        <v>2.5</v>
      </c>
      <c r="G21" s="5">
        <v>3</v>
      </c>
      <c r="H21" s="5">
        <v>54</v>
      </c>
      <c r="I21" s="5">
        <v>0</v>
      </c>
      <c r="J21" s="5">
        <v>6</v>
      </c>
      <c r="K21" s="5">
        <v>24</v>
      </c>
      <c r="L21" s="5">
        <v>24</v>
      </c>
      <c r="M21" s="5">
        <v>0</v>
      </c>
      <c r="N21" s="5">
        <v>0</v>
      </c>
      <c r="O21" s="36">
        <v>54</v>
      </c>
      <c r="P21" s="7">
        <f t="shared" si="3"/>
        <v>2</v>
      </c>
      <c r="Q21" s="1"/>
      <c r="R21" s="9">
        <f t="shared" si="1"/>
        <v>0</v>
      </c>
    </row>
    <row r="22" spans="1:18" ht="16.5" thickBot="1">
      <c r="A22" s="18">
        <f t="shared" si="2"/>
        <v>14</v>
      </c>
      <c r="B22" s="19" t="s">
        <v>40</v>
      </c>
      <c r="C22" s="38">
        <v>42639</v>
      </c>
      <c r="D22" s="5">
        <v>34.42</v>
      </c>
      <c r="E22" s="5">
        <v>1</v>
      </c>
      <c r="F22" s="5">
        <v>3</v>
      </c>
      <c r="G22" s="5">
        <v>5</v>
      </c>
      <c r="H22" s="5">
        <v>26</v>
      </c>
      <c r="I22" s="5">
        <v>8</v>
      </c>
      <c r="J22" s="5">
        <v>4</v>
      </c>
      <c r="K22" s="5">
        <v>7</v>
      </c>
      <c r="L22" s="5">
        <v>7</v>
      </c>
      <c r="M22" s="5">
        <v>0</v>
      </c>
      <c r="N22" s="5">
        <v>0</v>
      </c>
      <c r="O22" s="36">
        <v>26</v>
      </c>
      <c r="P22" s="7">
        <f t="shared" si="3"/>
        <v>1</v>
      </c>
      <c r="Q22" s="1"/>
      <c r="R22" s="9">
        <f t="shared" si="1"/>
        <v>0</v>
      </c>
    </row>
    <row r="23" spans="1:18" ht="30.75" thickBot="1">
      <c r="A23" s="18">
        <f t="shared" si="2"/>
        <v>15</v>
      </c>
      <c r="B23" s="19" t="s">
        <v>41</v>
      </c>
      <c r="C23" s="5" t="s">
        <v>15</v>
      </c>
      <c r="D23" s="5">
        <v>161.327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36"/>
      <c r="P23" s="7">
        <f t="shared" si="3"/>
        <v>0</v>
      </c>
      <c r="Q23" s="1"/>
      <c r="R23" s="9">
        <f t="shared" si="1"/>
        <v>0</v>
      </c>
    </row>
    <row r="24" spans="1:18" ht="30.75" thickBot="1">
      <c r="A24" s="18">
        <f t="shared" si="2"/>
        <v>16</v>
      </c>
      <c r="B24" s="19" t="s">
        <v>20</v>
      </c>
      <c r="C24" s="5" t="s">
        <v>15</v>
      </c>
      <c r="D24" s="5">
        <v>681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36"/>
      <c r="P24" s="7">
        <f t="shared" si="3"/>
        <v>0</v>
      </c>
      <c r="Q24" s="1"/>
      <c r="R24" s="9">
        <f t="shared" si="1"/>
        <v>0</v>
      </c>
    </row>
    <row r="25" spans="1:18" ht="16.5" thickBot="1">
      <c r="A25" s="18">
        <f t="shared" si="2"/>
        <v>17</v>
      </c>
      <c r="B25" s="19" t="s">
        <v>42</v>
      </c>
      <c r="C25" s="37" t="s">
        <v>145</v>
      </c>
      <c r="D25" s="5">
        <v>240.043</v>
      </c>
      <c r="E25" s="5">
        <v>2</v>
      </c>
      <c r="F25" s="5">
        <v>3.1</v>
      </c>
      <c r="G25" s="5">
        <v>4</v>
      </c>
      <c r="H25" s="5">
        <v>64</v>
      </c>
      <c r="I25" s="5">
        <v>13</v>
      </c>
      <c r="J25" s="5">
        <v>19</v>
      </c>
      <c r="K25" s="5">
        <v>16</v>
      </c>
      <c r="L25" s="5">
        <v>16</v>
      </c>
      <c r="M25" s="5">
        <v>0</v>
      </c>
      <c r="N25" s="5">
        <v>0</v>
      </c>
      <c r="O25" s="36">
        <v>200</v>
      </c>
      <c r="P25" s="7">
        <f t="shared" si="3"/>
        <v>10</v>
      </c>
      <c r="Q25" s="1"/>
      <c r="R25" s="9">
        <f t="shared" si="1"/>
        <v>0</v>
      </c>
    </row>
    <row r="26" spans="1:18" ht="30.75" thickBot="1">
      <c r="A26" s="40">
        <f t="shared" si="2"/>
        <v>18</v>
      </c>
      <c r="B26" s="41" t="s">
        <v>43</v>
      </c>
      <c r="C26" s="8" t="s">
        <v>22</v>
      </c>
      <c r="D26" s="5">
        <v>11.59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36"/>
      <c r="P26" s="7">
        <f t="shared" si="3"/>
        <v>0</v>
      </c>
      <c r="Q26" s="1"/>
      <c r="R26" s="9">
        <f t="shared" si="1"/>
        <v>0</v>
      </c>
    </row>
    <row r="27" spans="1:18" ht="16.5" thickBot="1">
      <c r="A27" s="18">
        <f t="shared" si="2"/>
        <v>19</v>
      </c>
      <c r="B27" s="19" t="s">
        <v>44</v>
      </c>
      <c r="C27" s="5" t="s">
        <v>15</v>
      </c>
      <c r="D27" s="5">
        <v>209.208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36"/>
      <c r="P27" s="7">
        <f t="shared" si="3"/>
        <v>0</v>
      </c>
      <c r="Q27" s="1"/>
      <c r="R27" s="9">
        <f t="shared" si="1"/>
        <v>0</v>
      </c>
    </row>
    <row r="28" spans="1:18" ht="30.75" thickBot="1">
      <c r="A28" s="18">
        <f t="shared" si="2"/>
        <v>20</v>
      </c>
      <c r="B28" s="19" t="s">
        <v>45</v>
      </c>
      <c r="C28" s="37" t="s">
        <v>157</v>
      </c>
      <c r="D28" s="5">
        <v>67.361</v>
      </c>
      <c r="E28" s="5">
        <v>2</v>
      </c>
      <c r="F28" s="5">
        <v>8.4</v>
      </c>
      <c r="G28" s="5">
        <v>2</v>
      </c>
      <c r="H28" s="5">
        <v>41</v>
      </c>
      <c r="I28" s="5">
        <v>12</v>
      </c>
      <c r="J28" s="5">
        <v>7</v>
      </c>
      <c r="K28" s="5">
        <v>11</v>
      </c>
      <c r="L28" s="5">
        <v>11</v>
      </c>
      <c r="M28" s="5">
        <v>0</v>
      </c>
      <c r="N28" s="5">
        <v>0</v>
      </c>
      <c r="O28" s="36">
        <v>60</v>
      </c>
      <c r="P28" s="7">
        <f t="shared" si="3"/>
        <v>3</v>
      </c>
      <c r="Q28" s="1"/>
      <c r="R28" s="9">
        <f t="shared" si="1"/>
        <v>0</v>
      </c>
    </row>
    <row r="29" spans="1:18" ht="30.75" thickBot="1">
      <c r="A29" s="18">
        <f t="shared" si="2"/>
        <v>21</v>
      </c>
      <c r="B29" s="19" t="s">
        <v>46</v>
      </c>
      <c r="C29" s="38">
        <v>42604</v>
      </c>
      <c r="D29" s="5">
        <v>117.698</v>
      </c>
      <c r="E29" s="5">
        <v>1</v>
      </c>
      <c r="F29" s="5">
        <v>2.5</v>
      </c>
      <c r="G29" s="5">
        <v>5</v>
      </c>
      <c r="H29" s="5">
        <v>72</v>
      </c>
      <c r="I29" s="5">
        <v>19</v>
      </c>
      <c r="J29" s="5">
        <v>9</v>
      </c>
      <c r="K29" s="5">
        <v>21</v>
      </c>
      <c r="L29" s="5">
        <v>21</v>
      </c>
      <c r="M29" s="5">
        <v>0</v>
      </c>
      <c r="N29" s="5">
        <v>2</v>
      </c>
      <c r="O29" s="36">
        <v>72</v>
      </c>
      <c r="P29" s="7">
        <f t="shared" si="3"/>
        <v>3</v>
      </c>
      <c r="Q29" s="1"/>
      <c r="R29" s="9">
        <f t="shared" si="1"/>
        <v>0</v>
      </c>
    </row>
    <row r="30" spans="1:18" ht="30.75" thickBot="1">
      <c r="A30" s="18">
        <f t="shared" si="2"/>
        <v>22</v>
      </c>
      <c r="B30" s="19" t="s">
        <v>47</v>
      </c>
      <c r="C30" s="37" t="s">
        <v>141</v>
      </c>
      <c r="D30" s="5">
        <v>282.278</v>
      </c>
      <c r="E30" s="5">
        <v>3</v>
      </c>
      <c r="F30" s="5">
        <v>9</v>
      </c>
      <c r="G30" s="5">
        <v>10</v>
      </c>
      <c r="H30" s="5">
        <v>114</v>
      </c>
      <c r="I30" s="5">
        <v>36</v>
      </c>
      <c r="J30" s="5">
        <v>11</v>
      </c>
      <c r="K30" s="5">
        <v>32</v>
      </c>
      <c r="L30" s="5">
        <v>32</v>
      </c>
      <c r="M30" s="5">
        <v>0</v>
      </c>
      <c r="N30" s="5">
        <v>3</v>
      </c>
      <c r="O30" s="36">
        <v>114</v>
      </c>
      <c r="P30" s="7">
        <f t="shared" si="3"/>
        <v>5</v>
      </c>
      <c r="Q30" s="1"/>
      <c r="R30" s="9">
        <f t="shared" si="1"/>
        <v>0</v>
      </c>
    </row>
    <row r="31" spans="1:18" ht="16.5" thickBot="1">
      <c r="A31" s="27">
        <f t="shared" si="2"/>
        <v>23</v>
      </c>
      <c r="B31" s="28" t="s">
        <v>48</v>
      </c>
      <c r="C31" s="6" t="s">
        <v>22</v>
      </c>
      <c r="D31" s="5">
        <v>25.6365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36"/>
      <c r="P31" s="7">
        <f t="shared" si="3"/>
        <v>0</v>
      </c>
      <c r="Q31" s="1"/>
      <c r="R31" s="9">
        <f t="shared" si="1"/>
        <v>0</v>
      </c>
    </row>
    <row r="32" spans="1:18" ht="16.5" thickBot="1">
      <c r="A32" s="18">
        <f t="shared" si="2"/>
        <v>24</v>
      </c>
      <c r="B32" s="19" t="s">
        <v>49</v>
      </c>
      <c r="C32" s="37" t="s">
        <v>154</v>
      </c>
      <c r="D32" s="5">
        <v>103</v>
      </c>
      <c r="E32" s="5">
        <v>2</v>
      </c>
      <c r="F32" s="5">
        <v>2.7</v>
      </c>
      <c r="G32" s="5">
        <v>4</v>
      </c>
      <c r="H32" s="5">
        <v>47</v>
      </c>
      <c r="I32" s="5">
        <v>12</v>
      </c>
      <c r="J32" s="5">
        <v>9</v>
      </c>
      <c r="K32" s="5">
        <v>13</v>
      </c>
      <c r="L32" s="5">
        <v>13</v>
      </c>
      <c r="M32" s="5">
        <v>0</v>
      </c>
      <c r="N32" s="5">
        <v>0</v>
      </c>
      <c r="O32" s="36">
        <v>100</v>
      </c>
      <c r="P32" s="7">
        <f t="shared" si="3"/>
        <v>5</v>
      </c>
      <c r="Q32" s="1"/>
      <c r="R32" s="9">
        <f t="shared" si="1"/>
        <v>0</v>
      </c>
    </row>
    <row r="33" spans="1:18" ht="16.5" thickBot="1">
      <c r="A33" s="18">
        <f t="shared" si="2"/>
        <v>25</v>
      </c>
      <c r="B33" s="19" t="s">
        <v>9</v>
      </c>
      <c r="C33" s="37" t="s">
        <v>152</v>
      </c>
      <c r="D33" s="5">
        <v>48</v>
      </c>
      <c r="E33" s="5">
        <v>1</v>
      </c>
      <c r="F33" s="5">
        <v>1.2</v>
      </c>
      <c r="G33" s="5">
        <v>2</v>
      </c>
      <c r="H33" s="5">
        <v>32</v>
      </c>
      <c r="I33" s="5">
        <v>7</v>
      </c>
      <c r="J33" s="5">
        <v>9</v>
      </c>
      <c r="K33" s="5">
        <v>8</v>
      </c>
      <c r="L33" s="5">
        <v>8</v>
      </c>
      <c r="M33" s="5">
        <v>0</v>
      </c>
      <c r="N33" s="5">
        <v>0</v>
      </c>
      <c r="O33" s="36">
        <v>90</v>
      </c>
      <c r="P33" s="7">
        <f t="shared" si="3"/>
        <v>4</v>
      </c>
      <c r="Q33" s="1"/>
      <c r="R33" s="9">
        <f t="shared" si="1"/>
        <v>0</v>
      </c>
    </row>
    <row r="34" spans="1:18" ht="16.5" thickBot="1">
      <c r="A34" s="18">
        <f t="shared" si="2"/>
        <v>26</v>
      </c>
      <c r="B34" s="19" t="s">
        <v>50</v>
      </c>
      <c r="C34" s="38">
        <v>42609</v>
      </c>
      <c r="D34" s="5">
        <v>205.097</v>
      </c>
      <c r="E34" s="5">
        <v>2</v>
      </c>
      <c r="F34" s="5">
        <v>5</v>
      </c>
      <c r="G34" s="5">
        <v>7</v>
      </c>
      <c r="H34" s="5">
        <v>76</v>
      </c>
      <c r="I34" s="5">
        <v>23</v>
      </c>
      <c r="J34" s="5">
        <v>9</v>
      </c>
      <c r="K34" s="5">
        <v>22</v>
      </c>
      <c r="L34" s="5">
        <v>22</v>
      </c>
      <c r="M34" s="5">
        <v>0</v>
      </c>
      <c r="N34" s="5">
        <v>0</v>
      </c>
      <c r="O34" s="36">
        <v>76</v>
      </c>
      <c r="P34" s="7">
        <f t="shared" si="3"/>
        <v>3</v>
      </c>
      <c r="Q34" s="1"/>
      <c r="R34" s="9">
        <f t="shared" si="1"/>
        <v>0</v>
      </c>
    </row>
    <row r="35" spans="1:18" ht="30.75" thickBot="1">
      <c r="A35" s="18">
        <f t="shared" si="2"/>
        <v>27</v>
      </c>
      <c r="B35" s="19" t="s">
        <v>51</v>
      </c>
      <c r="C35" s="37" t="s">
        <v>137</v>
      </c>
      <c r="D35" s="5">
        <v>237.32</v>
      </c>
      <c r="E35" s="5">
        <v>2</v>
      </c>
      <c r="F35" s="5">
        <v>5.8</v>
      </c>
      <c r="G35" s="5">
        <v>7</v>
      </c>
      <c r="H35" s="5">
        <v>56</v>
      </c>
      <c r="I35" s="5">
        <v>19</v>
      </c>
      <c r="J35" s="5">
        <v>3</v>
      </c>
      <c r="K35" s="5">
        <v>17</v>
      </c>
      <c r="L35" s="5">
        <v>17</v>
      </c>
      <c r="M35" s="5">
        <v>0</v>
      </c>
      <c r="N35" s="5">
        <v>0</v>
      </c>
      <c r="O35" s="36">
        <v>100</v>
      </c>
      <c r="P35" s="7">
        <f t="shared" si="3"/>
        <v>5</v>
      </c>
      <c r="Q35" s="1"/>
      <c r="R35" s="9">
        <f t="shared" si="1"/>
        <v>0</v>
      </c>
    </row>
    <row r="36" spans="1:18" ht="30.75" thickBot="1">
      <c r="A36" s="18">
        <f t="shared" si="2"/>
        <v>28</v>
      </c>
      <c r="B36" s="19" t="s">
        <v>52</v>
      </c>
      <c r="C36" s="5" t="s">
        <v>15</v>
      </c>
      <c r="D36" s="5">
        <v>124.78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36"/>
      <c r="P36" s="7">
        <f t="shared" si="3"/>
        <v>0</v>
      </c>
      <c r="Q36" s="1"/>
      <c r="R36" s="9">
        <f t="shared" si="1"/>
        <v>0</v>
      </c>
    </row>
    <row r="37" spans="1:18" ht="30.75" thickBot="1">
      <c r="A37" s="18">
        <f t="shared" si="2"/>
        <v>29</v>
      </c>
      <c r="B37" s="19" t="s">
        <v>53</v>
      </c>
      <c r="C37" s="38">
        <v>42636</v>
      </c>
      <c r="D37" s="5">
        <v>317.5985</v>
      </c>
      <c r="E37" s="5">
        <v>1</v>
      </c>
      <c r="F37" s="5">
        <v>3</v>
      </c>
      <c r="G37" s="5">
        <v>5</v>
      </c>
      <c r="H37" s="5">
        <v>28</v>
      </c>
      <c r="I37" s="5">
        <v>5</v>
      </c>
      <c r="J37" s="5">
        <v>3</v>
      </c>
      <c r="K37" s="5">
        <v>9</v>
      </c>
      <c r="L37" s="5">
        <v>10</v>
      </c>
      <c r="M37" s="5">
        <v>0</v>
      </c>
      <c r="N37" s="5">
        <v>1</v>
      </c>
      <c r="O37" s="36">
        <v>100</v>
      </c>
      <c r="P37" s="7">
        <f t="shared" si="3"/>
        <v>5</v>
      </c>
      <c r="Q37" s="1"/>
      <c r="R37" s="9">
        <f t="shared" si="1"/>
        <v>0</v>
      </c>
    </row>
    <row r="38" spans="1:18" ht="30.75" thickBot="1">
      <c r="A38" s="18">
        <f t="shared" si="2"/>
        <v>30</v>
      </c>
      <c r="B38" s="19" t="s">
        <v>156</v>
      </c>
      <c r="C38" s="5" t="s">
        <v>15</v>
      </c>
      <c r="D38" s="5">
        <v>207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36"/>
      <c r="P38" s="7">
        <f t="shared" si="3"/>
        <v>0</v>
      </c>
      <c r="Q38" s="1"/>
      <c r="R38" s="9">
        <f t="shared" si="1"/>
        <v>0</v>
      </c>
    </row>
    <row r="39" spans="1:18" ht="30.75" thickBot="1">
      <c r="A39" s="18">
        <f t="shared" si="2"/>
        <v>31</v>
      </c>
      <c r="B39" s="19" t="s">
        <v>54</v>
      </c>
      <c r="C39" s="5" t="s">
        <v>15</v>
      </c>
      <c r="D39" s="5">
        <v>166.5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36"/>
      <c r="P39" s="7">
        <f t="shared" si="3"/>
        <v>0</v>
      </c>
      <c r="Q39" s="1"/>
      <c r="R39" s="9">
        <f t="shared" si="1"/>
        <v>0</v>
      </c>
    </row>
    <row r="40" spans="1:18" ht="16.5" thickBot="1">
      <c r="A40" s="18">
        <f t="shared" si="2"/>
        <v>32</v>
      </c>
      <c r="B40" s="19" t="s">
        <v>55</v>
      </c>
      <c r="C40" s="37" t="s">
        <v>139</v>
      </c>
      <c r="D40" s="5">
        <v>149.4</v>
      </c>
      <c r="E40" s="5">
        <v>2</v>
      </c>
      <c r="F40" s="5">
        <v>6</v>
      </c>
      <c r="G40" s="5">
        <v>5</v>
      </c>
      <c r="H40" s="5">
        <v>35</v>
      </c>
      <c r="I40" s="5">
        <v>7</v>
      </c>
      <c r="J40" s="5">
        <v>7</v>
      </c>
      <c r="K40" s="5">
        <v>8</v>
      </c>
      <c r="L40" s="5">
        <v>8</v>
      </c>
      <c r="M40" s="5">
        <v>0</v>
      </c>
      <c r="N40" s="5">
        <v>5</v>
      </c>
      <c r="O40" s="36">
        <v>80</v>
      </c>
      <c r="P40" s="7">
        <v>0</v>
      </c>
      <c r="Q40" s="1"/>
      <c r="R40" s="9">
        <f t="shared" si="1"/>
        <v>0</v>
      </c>
    </row>
    <row r="41" spans="1:18" ht="45.75" thickBot="1">
      <c r="A41" s="18">
        <f t="shared" si="2"/>
        <v>33</v>
      </c>
      <c r="B41" s="19" t="s">
        <v>56</v>
      </c>
      <c r="C41" s="5" t="s">
        <v>15</v>
      </c>
      <c r="D41" s="5">
        <v>544.149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36"/>
      <c r="P41" s="7">
        <f t="shared" si="3"/>
        <v>0</v>
      </c>
      <c r="Q41" s="1"/>
      <c r="R41" s="9">
        <f t="shared" si="1"/>
        <v>0</v>
      </c>
    </row>
    <row r="42" spans="1:18" ht="16.5" thickBot="1">
      <c r="A42" s="18">
        <f t="shared" si="2"/>
        <v>34</v>
      </c>
      <c r="B42" s="19" t="s">
        <v>57</v>
      </c>
      <c r="C42" s="37" t="s">
        <v>140</v>
      </c>
      <c r="D42" s="5">
        <v>252.3</v>
      </c>
      <c r="E42" s="5">
        <v>2</v>
      </c>
      <c r="F42" s="5">
        <v>5.5</v>
      </c>
      <c r="G42" s="5">
        <v>6</v>
      </c>
      <c r="H42" s="5">
        <v>38</v>
      </c>
      <c r="I42" s="5">
        <v>7</v>
      </c>
      <c r="J42" s="5">
        <v>6</v>
      </c>
      <c r="K42" s="5">
        <v>10</v>
      </c>
      <c r="L42" s="5">
        <v>10</v>
      </c>
      <c r="M42" s="5">
        <v>0</v>
      </c>
      <c r="N42" s="5">
        <v>5</v>
      </c>
      <c r="O42" s="36">
        <v>80</v>
      </c>
      <c r="P42" s="7"/>
      <c r="Q42" s="1"/>
      <c r="R42" s="9">
        <f t="shared" si="1"/>
        <v>0</v>
      </c>
    </row>
    <row r="43" spans="1:18" ht="16.5" thickBot="1">
      <c r="A43" s="40">
        <f t="shared" si="2"/>
        <v>35</v>
      </c>
      <c r="B43" s="41" t="s">
        <v>58</v>
      </c>
      <c r="C43" s="12" t="s">
        <v>19</v>
      </c>
      <c r="D43" s="5">
        <v>41.655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36"/>
      <c r="P43" s="7">
        <f t="shared" si="3"/>
        <v>0</v>
      </c>
      <c r="Q43" s="1"/>
      <c r="R43" s="9">
        <f t="shared" si="1"/>
        <v>0</v>
      </c>
    </row>
    <row r="44" spans="1:18" ht="16.5" thickBot="1">
      <c r="A44" s="18">
        <f t="shared" si="2"/>
        <v>36</v>
      </c>
      <c r="B44" s="19" t="s">
        <v>59</v>
      </c>
      <c r="C44" s="38">
        <v>42638</v>
      </c>
      <c r="D44" s="5">
        <v>72.263</v>
      </c>
      <c r="E44" s="5">
        <v>1</v>
      </c>
      <c r="F44" s="5">
        <v>3.5</v>
      </c>
      <c r="G44" s="5">
        <v>1</v>
      </c>
      <c r="H44" s="5">
        <v>10</v>
      </c>
      <c r="I44" s="5">
        <v>0</v>
      </c>
      <c r="J44" s="5">
        <v>2</v>
      </c>
      <c r="K44" s="5">
        <v>4</v>
      </c>
      <c r="L44" s="5">
        <v>4</v>
      </c>
      <c r="M44" s="5">
        <v>0</v>
      </c>
      <c r="N44" s="5">
        <v>0</v>
      </c>
      <c r="O44" s="36">
        <v>15</v>
      </c>
      <c r="P44" s="7">
        <f t="shared" si="3"/>
        <v>0</v>
      </c>
      <c r="Q44" s="1"/>
      <c r="R44" s="9">
        <f t="shared" si="1"/>
        <v>0</v>
      </c>
    </row>
    <row r="45" spans="1:18" ht="16.5" thickBot="1">
      <c r="A45" s="18">
        <f t="shared" si="2"/>
        <v>37</v>
      </c>
      <c r="B45" s="19" t="s">
        <v>60</v>
      </c>
      <c r="C45" s="48" t="s">
        <v>21</v>
      </c>
      <c r="D45" s="5">
        <v>55.213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36"/>
      <c r="P45" s="7">
        <f t="shared" si="3"/>
        <v>0</v>
      </c>
      <c r="Q45" s="1"/>
      <c r="R45" s="9">
        <f t="shared" si="1"/>
        <v>0</v>
      </c>
    </row>
    <row r="46" spans="1:18" ht="16.5" thickBot="1">
      <c r="A46" s="18">
        <f t="shared" si="2"/>
        <v>38</v>
      </c>
      <c r="B46" s="19" t="s">
        <v>61</v>
      </c>
      <c r="C46" s="5" t="s">
        <v>15</v>
      </c>
      <c r="D46" s="5">
        <v>173.413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36"/>
      <c r="P46" s="7">
        <f t="shared" si="3"/>
        <v>0</v>
      </c>
      <c r="Q46" s="1"/>
      <c r="R46" s="9">
        <f t="shared" si="1"/>
        <v>0</v>
      </c>
    </row>
    <row r="47" spans="1:18" ht="16.5" thickBot="1">
      <c r="A47" s="40">
        <f t="shared" si="2"/>
        <v>39</v>
      </c>
      <c r="B47" s="41" t="s">
        <v>62</v>
      </c>
      <c r="C47" s="12" t="s">
        <v>19</v>
      </c>
      <c r="D47" s="5">
        <v>38.188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36"/>
      <c r="P47" s="7">
        <f t="shared" si="3"/>
        <v>0</v>
      </c>
      <c r="Q47" s="1"/>
      <c r="R47" s="9">
        <f t="shared" si="1"/>
        <v>0</v>
      </c>
    </row>
    <row r="48" spans="1:18" ht="28.5" customHeight="1" thickBot="1">
      <c r="A48" s="91" t="s">
        <v>63</v>
      </c>
      <c r="B48" s="92"/>
      <c r="C48" s="5"/>
      <c r="D48" s="5">
        <v>1918.73</v>
      </c>
      <c r="E48" s="5">
        <f>SUM(E49:E50)</f>
        <v>4</v>
      </c>
      <c r="F48" s="5">
        <f aca="true" t="shared" si="4" ref="F48:O48">SUM(F49:F50)</f>
        <v>11</v>
      </c>
      <c r="G48" s="5">
        <f t="shared" si="4"/>
        <v>9</v>
      </c>
      <c r="H48" s="5">
        <f t="shared" si="4"/>
        <v>70</v>
      </c>
      <c r="I48" s="5">
        <f t="shared" si="4"/>
        <v>13</v>
      </c>
      <c r="J48" s="5">
        <f t="shared" si="4"/>
        <v>11</v>
      </c>
      <c r="K48" s="5">
        <f t="shared" si="4"/>
        <v>19</v>
      </c>
      <c r="L48" s="5">
        <f t="shared" si="4"/>
        <v>19</v>
      </c>
      <c r="M48" s="5">
        <f t="shared" si="4"/>
        <v>1</v>
      </c>
      <c r="N48" s="5">
        <f t="shared" si="4"/>
        <v>7</v>
      </c>
      <c r="O48" s="5">
        <f t="shared" si="4"/>
        <v>86</v>
      </c>
      <c r="P48" s="17">
        <f>SUM(P49:P50)</f>
        <v>4</v>
      </c>
      <c r="Q48" s="17">
        <f>SUM(Q49:Q50)</f>
        <v>0</v>
      </c>
      <c r="R48" s="17">
        <f>SUM(R49:R50)</f>
        <v>0</v>
      </c>
    </row>
    <row r="49" spans="1:18" ht="16.5" thickBot="1">
      <c r="A49" s="18">
        <f>A47+1</f>
        <v>40</v>
      </c>
      <c r="B49" s="19" t="s">
        <v>64</v>
      </c>
      <c r="C49" s="39">
        <v>42636</v>
      </c>
      <c r="D49" s="5">
        <v>1679</v>
      </c>
      <c r="E49" s="5">
        <v>1</v>
      </c>
      <c r="F49" s="5">
        <v>2.5</v>
      </c>
      <c r="G49" s="5">
        <v>1</v>
      </c>
      <c r="H49" s="5">
        <v>6</v>
      </c>
      <c r="I49" s="5">
        <v>1</v>
      </c>
      <c r="J49" s="5">
        <v>1</v>
      </c>
      <c r="K49" s="5">
        <v>0</v>
      </c>
      <c r="L49" s="5">
        <v>0</v>
      </c>
      <c r="M49" s="5">
        <v>1</v>
      </c>
      <c r="N49" s="5">
        <v>3</v>
      </c>
      <c r="O49" s="36">
        <v>6</v>
      </c>
      <c r="P49" s="7">
        <f t="shared" si="3"/>
        <v>0</v>
      </c>
      <c r="Q49" s="1"/>
      <c r="R49" s="9">
        <f t="shared" si="1"/>
        <v>0</v>
      </c>
    </row>
    <row r="50" spans="1:18" ht="16.5" thickBot="1">
      <c r="A50" s="18">
        <f>A49+1</f>
        <v>41</v>
      </c>
      <c r="B50" s="19" t="s">
        <v>65</v>
      </c>
      <c r="C50" s="35" t="s">
        <v>132</v>
      </c>
      <c r="D50" s="5">
        <v>239.73</v>
      </c>
      <c r="E50" s="5">
        <v>3</v>
      </c>
      <c r="F50" s="5">
        <v>8.5</v>
      </c>
      <c r="G50" s="5">
        <v>8</v>
      </c>
      <c r="H50" s="5">
        <v>64</v>
      </c>
      <c r="I50" s="5">
        <v>12</v>
      </c>
      <c r="J50" s="5">
        <v>10</v>
      </c>
      <c r="K50" s="5">
        <v>19</v>
      </c>
      <c r="L50" s="5">
        <v>19</v>
      </c>
      <c r="M50" s="5">
        <v>0</v>
      </c>
      <c r="N50" s="5">
        <v>4</v>
      </c>
      <c r="O50" s="36">
        <v>80</v>
      </c>
      <c r="P50" s="7">
        <f t="shared" si="3"/>
        <v>4</v>
      </c>
      <c r="Q50" s="1"/>
      <c r="R50" s="9">
        <f t="shared" si="1"/>
        <v>0</v>
      </c>
    </row>
    <row r="51" spans="1:18" ht="28.5" customHeight="1" thickBot="1">
      <c r="A51" s="91" t="s">
        <v>66</v>
      </c>
      <c r="B51" s="92"/>
      <c r="C51" s="5"/>
      <c r="D51" s="5">
        <v>6034.835</v>
      </c>
      <c r="E51" s="5">
        <f>SUM(E52:E62)</f>
        <v>13</v>
      </c>
      <c r="F51" s="5">
        <f aca="true" t="shared" si="5" ref="F51:O51">SUM(F52:F62)</f>
        <v>33.1</v>
      </c>
      <c r="G51" s="5">
        <f t="shared" si="5"/>
        <v>46</v>
      </c>
      <c r="H51" s="5">
        <f t="shared" si="5"/>
        <v>480</v>
      </c>
      <c r="I51" s="5">
        <f t="shared" si="5"/>
        <v>148</v>
      </c>
      <c r="J51" s="5">
        <f t="shared" si="5"/>
        <v>41</v>
      </c>
      <c r="K51" s="5">
        <f t="shared" si="5"/>
        <v>142</v>
      </c>
      <c r="L51" s="5">
        <f t="shared" si="5"/>
        <v>142</v>
      </c>
      <c r="M51" s="5">
        <f t="shared" si="5"/>
        <v>0</v>
      </c>
      <c r="N51" s="5">
        <f t="shared" si="5"/>
        <v>7</v>
      </c>
      <c r="O51" s="5">
        <f t="shared" si="5"/>
        <v>666</v>
      </c>
      <c r="P51" s="17">
        <f>SUM(P52:P62)</f>
        <v>32</v>
      </c>
      <c r="Q51" s="17">
        <f>SUM(Q52:Q62)</f>
        <v>0</v>
      </c>
      <c r="R51" s="17">
        <f>SUM(R52:R62)</f>
        <v>0</v>
      </c>
    </row>
    <row r="52" spans="1:18" ht="16.5" thickBot="1">
      <c r="A52" s="20">
        <f>A50+1</f>
        <v>42</v>
      </c>
      <c r="B52" s="19" t="s">
        <v>67</v>
      </c>
      <c r="C52" s="39">
        <v>42610</v>
      </c>
      <c r="D52" s="5">
        <v>309.7</v>
      </c>
      <c r="E52" s="5">
        <v>2</v>
      </c>
      <c r="F52" s="5">
        <v>5</v>
      </c>
      <c r="G52" s="5">
        <v>8</v>
      </c>
      <c r="H52" s="5">
        <v>88</v>
      </c>
      <c r="I52" s="5">
        <v>32</v>
      </c>
      <c r="J52" s="5">
        <v>6</v>
      </c>
      <c r="K52" s="5">
        <v>25</v>
      </c>
      <c r="L52" s="5">
        <v>25</v>
      </c>
      <c r="M52" s="5">
        <v>0</v>
      </c>
      <c r="N52" s="5">
        <v>0</v>
      </c>
      <c r="O52" s="36">
        <v>88</v>
      </c>
      <c r="P52" s="7">
        <f t="shared" si="3"/>
        <v>4</v>
      </c>
      <c r="Q52" s="1"/>
      <c r="R52" s="9">
        <f t="shared" si="1"/>
        <v>0</v>
      </c>
    </row>
    <row r="53" spans="1:18" ht="30.75" thickBot="1">
      <c r="A53" s="21">
        <f>A52+1</f>
        <v>43</v>
      </c>
      <c r="B53" s="19" t="s">
        <v>68</v>
      </c>
      <c r="C53" s="48" t="s">
        <v>21</v>
      </c>
      <c r="D53" s="5">
        <v>246.336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36"/>
      <c r="P53" s="7">
        <f t="shared" si="3"/>
        <v>0</v>
      </c>
      <c r="Q53" s="1"/>
      <c r="R53" s="9">
        <f t="shared" si="1"/>
        <v>0</v>
      </c>
    </row>
    <row r="54" spans="1:18" ht="30.75" thickBot="1">
      <c r="A54" s="21">
        <f aca="true" t="shared" si="6" ref="A54:A59">A53+1</f>
        <v>44</v>
      </c>
      <c r="B54" s="19" t="s">
        <v>69</v>
      </c>
      <c r="C54" s="48" t="s">
        <v>21</v>
      </c>
      <c r="D54" s="5">
        <v>1221.2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36"/>
      <c r="P54" s="7">
        <f t="shared" si="3"/>
        <v>0</v>
      </c>
      <c r="Q54" s="1"/>
      <c r="R54" s="9">
        <f t="shared" si="1"/>
        <v>0</v>
      </c>
    </row>
    <row r="55" spans="1:18" ht="16.5" thickBot="1">
      <c r="A55" s="21">
        <f t="shared" si="6"/>
        <v>45</v>
      </c>
      <c r="B55" s="19" t="s">
        <v>70</v>
      </c>
      <c r="C55" s="35" t="s">
        <v>144</v>
      </c>
      <c r="D55" s="5">
        <v>662</v>
      </c>
      <c r="E55" s="5">
        <v>6</v>
      </c>
      <c r="F55" s="5">
        <v>15</v>
      </c>
      <c r="G55" s="5">
        <v>25</v>
      </c>
      <c r="H55" s="5">
        <v>273</v>
      </c>
      <c r="I55" s="5">
        <v>73</v>
      </c>
      <c r="J55" s="5">
        <v>25</v>
      </c>
      <c r="K55" s="5">
        <v>86</v>
      </c>
      <c r="L55" s="5">
        <v>86</v>
      </c>
      <c r="M55" s="5">
        <v>0</v>
      </c>
      <c r="N55" s="5">
        <v>3</v>
      </c>
      <c r="O55" s="36">
        <v>273</v>
      </c>
      <c r="P55" s="7">
        <f t="shared" si="3"/>
        <v>13</v>
      </c>
      <c r="Q55" s="1"/>
      <c r="R55" s="9">
        <f t="shared" si="1"/>
        <v>0</v>
      </c>
    </row>
    <row r="56" spans="1:18" ht="16.5" thickBot="1">
      <c r="A56" s="21">
        <f t="shared" si="6"/>
        <v>46</v>
      </c>
      <c r="B56" s="19" t="s">
        <v>71</v>
      </c>
      <c r="C56" s="39">
        <v>42610</v>
      </c>
      <c r="D56" s="5">
        <v>265.423</v>
      </c>
      <c r="E56" s="5">
        <v>3</v>
      </c>
      <c r="F56" s="5">
        <v>7.5</v>
      </c>
      <c r="G56" s="5">
        <v>11</v>
      </c>
      <c r="H56" s="5">
        <v>105</v>
      </c>
      <c r="I56" s="5">
        <v>39</v>
      </c>
      <c r="J56" s="5">
        <v>8</v>
      </c>
      <c r="K56" s="5">
        <v>28</v>
      </c>
      <c r="L56" s="5">
        <v>28</v>
      </c>
      <c r="M56" s="5">
        <v>0</v>
      </c>
      <c r="N56" s="5">
        <v>2</v>
      </c>
      <c r="O56" s="36">
        <v>105</v>
      </c>
      <c r="P56" s="7">
        <f t="shared" si="3"/>
        <v>5</v>
      </c>
      <c r="Q56" s="1"/>
      <c r="R56" s="9">
        <f t="shared" si="1"/>
        <v>0</v>
      </c>
    </row>
    <row r="57" spans="1:18" ht="16.5" thickBot="1">
      <c r="A57" s="45">
        <f t="shared" si="6"/>
        <v>47</v>
      </c>
      <c r="B57" s="41" t="s">
        <v>72</v>
      </c>
      <c r="C57" s="5" t="s">
        <v>19</v>
      </c>
      <c r="D57" s="5">
        <v>245.077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36"/>
      <c r="P57" s="7">
        <f t="shared" si="3"/>
        <v>0</v>
      </c>
      <c r="Q57" s="1"/>
      <c r="R57" s="9">
        <f t="shared" si="1"/>
        <v>0</v>
      </c>
    </row>
    <row r="58" spans="1:18" ht="30.75" thickBot="1">
      <c r="A58" s="21">
        <f t="shared" si="6"/>
        <v>48</v>
      </c>
      <c r="B58" s="19" t="s">
        <v>37</v>
      </c>
      <c r="C58" s="5" t="s">
        <v>15</v>
      </c>
      <c r="D58" s="5">
        <v>45.173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36"/>
      <c r="P58" s="7">
        <f t="shared" si="3"/>
        <v>0</v>
      </c>
      <c r="Q58" s="1"/>
      <c r="R58" s="9">
        <f t="shared" si="1"/>
        <v>0</v>
      </c>
    </row>
    <row r="59" spans="1:18" ht="16.5" thickBot="1">
      <c r="A59" s="21">
        <f t="shared" si="6"/>
        <v>49</v>
      </c>
      <c r="B59" s="19" t="s">
        <v>73</v>
      </c>
      <c r="C59" s="35" t="s">
        <v>136</v>
      </c>
      <c r="D59" s="5">
        <v>2181.55455</v>
      </c>
      <c r="E59" s="5">
        <v>2</v>
      </c>
      <c r="F59" s="5">
        <v>5.6</v>
      </c>
      <c r="G59" s="5">
        <v>2</v>
      </c>
      <c r="H59" s="5">
        <v>14</v>
      </c>
      <c r="I59" s="5">
        <v>4</v>
      </c>
      <c r="J59" s="5">
        <v>2</v>
      </c>
      <c r="K59" s="5">
        <v>3</v>
      </c>
      <c r="L59" s="5">
        <v>3</v>
      </c>
      <c r="M59" s="5">
        <v>0</v>
      </c>
      <c r="N59" s="5">
        <v>2</v>
      </c>
      <c r="O59" s="36">
        <v>200</v>
      </c>
      <c r="P59" s="7">
        <f t="shared" si="3"/>
        <v>10</v>
      </c>
      <c r="Q59" s="1"/>
      <c r="R59" s="9">
        <f t="shared" si="1"/>
        <v>0</v>
      </c>
    </row>
    <row r="60" spans="1:18" ht="30.75" thickBot="1">
      <c r="A60" s="22">
        <f>A59+1</f>
        <v>50</v>
      </c>
      <c r="B60" s="19" t="s">
        <v>74</v>
      </c>
      <c r="C60" s="48" t="s">
        <v>21</v>
      </c>
      <c r="D60" s="5">
        <v>500.249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36"/>
      <c r="P60" s="7">
        <f t="shared" si="3"/>
        <v>0</v>
      </c>
      <c r="Q60" s="1"/>
      <c r="R60" s="9">
        <f t="shared" si="1"/>
        <v>0</v>
      </c>
    </row>
    <row r="61" spans="1:18" ht="45.75" thickBot="1">
      <c r="A61" s="23">
        <f>A60+1</f>
        <v>51</v>
      </c>
      <c r="B61" s="19" t="s">
        <v>75</v>
      </c>
      <c r="C61" s="5" t="s">
        <v>15</v>
      </c>
      <c r="D61" s="5">
        <v>303.961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36"/>
      <c r="P61" s="7">
        <f t="shared" si="3"/>
        <v>0</v>
      </c>
      <c r="Q61" s="1"/>
      <c r="R61" s="9">
        <f t="shared" si="1"/>
        <v>0</v>
      </c>
    </row>
    <row r="62" spans="1:18" ht="45.75" thickBot="1">
      <c r="A62" s="24">
        <f>A61+1</f>
        <v>52</v>
      </c>
      <c r="B62" s="19" t="s">
        <v>76</v>
      </c>
      <c r="C62" s="5" t="s">
        <v>15</v>
      </c>
      <c r="D62" s="5">
        <v>54.16145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36"/>
      <c r="P62" s="7">
        <f t="shared" si="3"/>
        <v>0</v>
      </c>
      <c r="Q62" s="1"/>
      <c r="R62" s="9">
        <f t="shared" si="1"/>
        <v>0</v>
      </c>
    </row>
    <row r="63" spans="1:18" ht="27.75" customHeight="1" thickBot="1">
      <c r="A63" s="91" t="s">
        <v>77</v>
      </c>
      <c r="B63" s="92"/>
      <c r="C63" s="5"/>
      <c r="D63" s="5">
        <v>3547.297</v>
      </c>
      <c r="E63" s="5">
        <f>SUM(E64:E75)</f>
        <v>13</v>
      </c>
      <c r="F63" s="5">
        <f aca="true" t="shared" si="7" ref="F63:O63">SUM(F64:F75)</f>
        <v>33.6</v>
      </c>
      <c r="G63" s="5">
        <f t="shared" si="7"/>
        <v>33</v>
      </c>
      <c r="H63" s="5">
        <f t="shared" si="7"/>
        <v>407</v>
      </c>
      <c r="I63" s="5">
        <f t="shared" si="7"/>
        <v>93</v>
      </c>
      <c r="J63" s="5">
        <f t="shared" si="7"/>
        <v>61</v>
      </c>
      <c r="K63" s="5">
        <f t="shared" si="7"/>
        <v>146</v>
      </c>
      <c r="L63" s="5">
        <f t="shared" si="7"/>
        <v>146</v>
      </c>
      <c r="M63" s="5">
        <f t="shared" si="7"/>
        <v>0</v>
      </c>
      <c r="N63" s="5">
        <f t="shared" si="7"/>
        <v>7</v>
      </c>
      <c r="O63" s="5">
        <f t="shared" si="7"/>
        <v>735</v>
      </c>
      <c r="P63" s="17">
        <f>SUM(P64:P75)</f>
        <v>36</v>
      </c>
      <c r="Q63" s="17">
        <f>SUM(Q64:Q75)</f>
        <v>0</v>
      </c>
      <c r="R63" s="17">
        <f>SUM(R64:R75)</f>
        <v>0</v>
      </c>
    </row>
    <row r="64" spans="1:18" ht="16.5" thickBot="1">
      <c r="A64" s="18">
        <f>A62+1</f>
        <v>53</v>
      </c>
      <c r="B64" s="19" t="s">
        <v>16</v>
      </c>
      <c r="C64" s="5" t="s">
        <v>15</v>
      </c>
      <c r="D64" s="5">
        <v>37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36"/>
      <c r="P64" s="7">
        <f t="shared" si="3"/>
        <v>0</v>
      </c>
      <c r="Q64" s="1"/>
      <c r="R64" s="9">
        <f t="shared" si="1"/>
        <v>0</v>
      </c>
    </row>
    <row r="65" spans="1:18" ht="16.5" thickBot="1">
      <c r="A65" s="27">
        <f>A64+1</f>
        <v>54</v>
      </c>
      <c r="B65" s="28" t="s">
        <v>78</v>
      </c>
      <c r="C65" s="6" t="s">
        <v>22</v>
      </c>
      <c r="D65" s="5">
        <v>46.194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36"/>
      <c r="P65" s="7">
        <f t="shared" si="3"/>
        <v>0</v>
      </c>
      <c r="Q65" s="1"/>
      <c r="R65" s="9">
        <f t="shared" si="1"/>
        <v>0</v>
      </c>
    </row>
    <row r="66" spans="1:18" ht="30.75" thickBot="1">
      <c r="A66" s="18">
        <f aca="true" t="shared" si="8" ref="A66:A75">A65+1</f>
        <v>55</v>
      </c>
      <c r="B66" s="19" t="s">
        <v>79</v>
      </c>
      <c r="C66" s="5" t="s">
        <v>15</v>
      </c>
      <c r="D66" s="5">
        <v>338.165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36"/>
      <c r="P66" s="7">
        <f t="shared" si="3"/>
        <v>0</v>
      </c>
      <c r="Q66" s="1"/>
      <c r="R66" s="9">
        <f t="shared" si="1"/>
        <v>0</v>
      </c>
    </row>
    <row r="67" spans="1:18" ht="30.75" thickBot="1">
      <c r="A67" s="18">
        <f t="shared" si="8"/>
        <v>56</v>
      </c>
      <c r="B67" s="19" t="s">
        <v>80</v>
      </c>
      <c r="C67" s="5" t="s">
        <v>15</v>
      </c>
      <c r="D67" s="5">
        <v>622.984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36"/>
      <c r="P67" s="7">
        <f t="shared" si="3"/>
        <v>0</v>
      </c>
      <c r="Q67" s="1"/>
      <c r="R67" s="9">
        <f t="shared" si="1"/>
        <v>0</v>
      </c>
    </row>
    <row r="68" spans="1:18" ht="30.75" thickBot="1">
      <c r="A68" s="18">
        <f t="shared" si="8"/>
        <v>57</v>
      </c>
      <c r="B68" s="19" t="s">
        <v>81</v>
      </c>
      <c r="C68" s="35" t="s">
        <v>143</v>
      </c>
      <c r="D68" s="5">
        <v>175.227</v>
      </c>
      <c r="E68" s="5">
        <v>2</v>
      </c>
      <c r="F68" s="5">
        <v>5</v>
      </c>
      <c r="G68" s="5">
        <v>8</v>
      </c>
      <c r="H68" s="5">
        <v>108</v>
      </c>
      <c r="I68" s="5">
        <v>21</v>
      </c>
      <c r="J68" s="5">
        <v>11</v>
      </c>
      <c r="K68" s="5">
        <v>38</v>
      </c>
      <c r="L68" s="5">
        <v>38</v>
      </c>
      <c r="M68" s="5">
        <v>0</v>
      </c>
      <c r="N68" s="5">
        <v>0</v>
      </c>
      <c r="O68" s="36">
        <v>108</v>
      </c>
      <c r="P68" s="7">
        <f t="shared" si="3"/>
        <v>5</v>
      </c>
      <c r="Q68" s="1"/>
      <c r="R68" s="9">
        <f t="shared" si="1"/>
        <v>0</v>
      </c>
    </row>
    <row r="69" spans="1:18" ht="16.5" thickBot="1">
      <c r="A69" s="18">
        <f t="shared" si="8"/>
        <v>58</v>
      </c>
      <c r="B69" s="19" t="s">
        <v>82</v>
      </c>
      <c r="C69" s="48" t="s">
        <v>21</v>
      </c>
      <c r="D69" s="5">
        <v>165.121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36"/>
      <c r="P69" s="7">
        <f t="shared" si="3"/>
        <v>0</v>
      </c>
      <c r="Q69" s="1"/>
      <c r="R69" s="9">
        <f t="shared" si="1"/>
        <v>0</v>
      </c>
    </row>
    <row r="70" spans="1:18" ht="16.5" thickBot="1">
      <c r="A70" s="18">
        <f t="shared" si="8"/>
        <v>59</v>
      </c>
      <c r="B70" s="19" t="s">
        <v>83</v>
      </c>
      <c r="C70" s="35" t="s">
        <v>142</v>
      </c>
      <c r="D70" s="5">
        <v>225.0354</v>
      </c>
      <c r="E70" s="5">
        <v>2</v>
      </c>
      <c r="F70" s="5">
        <v>5</v>
      </c>
      <c r="G70" s="5">
        <v>7</v>
      </c>
      <c r="H70" s="5">
        <v>67</v>
      </c>
      <c r="I70" s="5">
        <v>26</v>
      </c>
      <c r="J70" s="5">
        <v>15</v>
      </c>
      <c r="K70" s="5">
        <v>36</v>
      </c>
      <c r="L70" s="5">
        <v>36</v>
      </c>
      <c r="M70" s="5">
        <v>0</v>
      </c>
      <c r="N70" s="5">
        <v>0</v>
      </c>
      <c r="O70" s="36">
        <v>67</v>
      </c>
      <c r="P70" s="7">
        <f t="shared" si="3"/>
        <v>3</v>
      </c>
      <c r="Q70" s="1"/>
      <c r="R70" s="9">
        <f t="shared" si="1"/>
        <v>0</v>
      </c>
    </row>
    <row r="71" spans="1:18" ht="16.5" thickBot="1">
      <c r="A71" s="18">
        <f t="shared" si="8"/>
        <v>60</v>
      </c>
      <c r="B71" s="19" t="s">
        <v>84</v>
      </c>
      <c r="C71" s="5" t="s">
        <v>15</v>
      </c>
      <c r="D71" s="5">
        <v>296.717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36"/>
      <c r="P71" s="7">
        <f t="shared" si="3"/>
        <v>0</v>
      </c>
      <c r="Q71" s="1"/>
      <c r="R71" s="9">
        <f t="shared" si="1"/>
        <v>0</v>
      </c>
    </row>
    <row r="72" spans="1:18" ht="30.75" thickBot="1">
      <c r="A72" s="18">
        <f t="shared" si="8"/>
        <v>61</v>
      </c>
      <c r="B72" s="19" t="s">
        <v>85</v>
      </c>
      <c r="C72" s="5" t="s">
        <v>15</v>
      </c>
      <c r="D72" s="5">
        <v>14.267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36"/>
      <c r="P72" s="7">
        <f t="shared" si="3"/>
        <v>0</v>
      </c>
      <c r="Q72" s="1"/>
      <c r="R72" s="9">
        <f t="shared" si="1"/>
        <v>0</v>
      </c>
    </row>
    <row r="73" spans="1:18" ht="16.5" thickBot="1">
      <c r="A73" s="18">
        <f t="shared" si="8"/>
        <v>62</v>
      </c>
      <c r="B73" s="19" t="s">
        <v>86</v>
      </c>
      <c r="C73" s="35" t="s">
        <v>135</v>
      </c>
      <c r="D73" s="5">
        <v>1230.0175</v>
      </c>
      <c r="E73" s="5">
        <v>5</v>
      </c>
      <c r="F73" s="5">
        <v>13.3</v>
      </c>
      <c r="G73" s="5">
        <v>9</v>
      </c>
      <c r="H73" s="5">
        <v>95</v>
      </c>
      <c r="I73" s="5">
        <v>9</v>
      </c>
      <c r="J73" s="5">
        <v>9</v>
      </c>
      <c r="K73" s="5">
        <v>35</v>
      </c>
      <c r="L73" s="5">
        <v>35</v>
      </c>
      <c r="M73" s="5">
        <v>0</v>
      </c>
      <c r="N73" s="5">
        <v>7</v>
      </c>
      <c r="O73" s="36">
        <v>220</v>
      </c>
      <c r="P73" s="7">
        <f t="shared" si="3"/>
        <v>11</v>
      </c>
      <c r="Q73" s="1"/>
      <c r="R73" s="9">
        <f t="shared" si="1"/>
        <v>0</v>
      </c>
    </row>
    <row r="74" spans="1:18" ht="16.5" thickBot="1">
      <c r="A74" s="18">
        <f t="shared" si="8"/>
        <v>63</v>
      </c>
      <c r="B74" s="19" t="s">
        <v>87</v>
      </c>
      <c r="C74" s="35" t="s">
        <v>153</v>
      </c>
      <c r="D74" s="5">
        <v>139.5626</v>
      </c>
      <c r="E74" s="5">
        <v>2</v>
      </c>
      <c r="F74" s="5">
        <v>5.9</v>
      </c>
      <c r="G74" s="5">
        <v>5</v>
      </c>
      <c r="H74" s="5">
        <v>69</v>
      </c>
      <c r="I74" s="5">
        <v>22</v>
      </c>
      <c r="J74" s="5">
        <v>13</v>
      </c>
      <c r="K74" s="5">
        <v>17</v>
      </c>
      <c r="L74" s="5">
        <v>17</v>
      </c>
      <c r="M74" s="5">
        <v>0</v>
      </c>
      <c r="N74" s="5">
        <v>0</v>
      </c>
      <c r="O74" s="36">
        <v>140</v>
      </c>
      <c r="P74" s="7">
        <f aca="true" t="shared" si="9" ref="P74:P113">ROUNDDOWN((O74*0.05),0)</f>
        <v>7</v>
      </c>
      <c r="Q74" s="1"/>
      <c r="R74" s="9">
        <f aca="true" t="shared" si="10" ref="R74:R117">IF(Q74&lt;P74,Q74,P74)</f>
        <v>0</v>
      </c>
    </row>
    <row r="75" spans="1:18" ht="16.5" thickBot="1">
      <c r="A75" s="18">
        <f t="shared" si="8"/>
        <v>64</v>
      </c>
      <c r="B75" s="19" t="s">
        <v>88</v>
      </c>
      <c r="C75" s="35" t="s">
        <v>155</v>
      </c>
      <c r="D75" s="5">
        <v>257.0065</v>
      </c>
      <c r="E75" s="5">
        <v>2</v>
      </c>
      <c r="F75" s="5">
        <v>4.4</v>
      </c>
      <c r="G75" s="5">
        <v>4</v>
      </c>
      <c r="H75" s="5">
        <v>68</v>
      </c>
      <c r="I75" s="5">
        <v>15</v>
      </c>
      <c r="J75" s="5">
        <v>13</v>
      </c>
      <c r="K75" s="5">
        <v>20</v>
      </c>
      <c r="L75" s="5">
        <v>20</v>
      </c>
      <c r="M75" s="5">
        <v>0</v>
      </c>
      <c r="N75" s="5">
        <v>0</v>
      </c>
      <c r="O75" s="36">
        <v>200</v>
      </c>
      <c r="P75" s="7">
        <f t="shared" si="9"/>
        <v>10</v>
      </c>
      <c r="Q75" s="1"/>
      <c r="R75" s="9">
        <f t="shared" si="10"/>
        <v>0</v>
      </c>
    </row>
    <row r="76" spans="1:18" ht="33" customHeight="1" thickBot="1">
      <c r="A76" s="91" t="s">
        <v>89</v>
      </c>
      <c r="B76" s="92"/>
      <c r="C76" s="5"/>
      <c r="D76" s="5">
        <v>9060.789</v>
      </c>
      <c r="E76" s="5">
        <f>SUM(E77:E90)</f>
        <v>3</v>
      </c>
      <c r="F76" s="5">
        <f aca="true" t="shared" si="11" ref="F76:O76">SUM(F77:F90)</f>
        <v>7.5</v>
      </c>
      <c r="G76" s="5">
        <f t="shared" si="11"/>
        <v>9</v>
      </c>
      <c r="H76" s="5">
        <f t="shared" si="11"/>
        <v>99</v>
      </c>
      <c r="I76" s="5">
        <f t="shared" si="11"/>
        <v>28</v>
      </c>
      <c r="J76" s="5">
        <f t="shared" si="11"/>
        <v>13</v>
      </c>
      <c r="K76" s="5">
        <f t="shared" si="11"/>
        <v>29</v>
      </c>
      <c r="L76" s="5">
        <f t="shared" si="11"/>
        <v>29</v>
      </c>
      <c r="M76" s="5">
        <f t="shared" si="11"/>
        <v>0</v>
      </c>
      <c r="N76" s="5">
        <f t="shared" si="11"/>
        <v>0</v>
      </c>
      <c r="O76" s="5">
        <f t="shared" si="11"/>
        <v>116</v>
      </c>
      <c r="P76" s="17">
        <f>SUM(P77:P90)</f>
        <v>4</v>
      </c>
      <c r="Q76" s="17">
        <f>SUM(Q77:Q90)</f>
        <v>0</v>
      </c>
      <c r="R76" s="17">
        <f>SUM(R77:R90)</f>
        <v>0</v>
      </c>
    </row>
    <row r="77" spans="1:18" ht="31.5" customHeight="1" thickBot="1">
      <c r="A77" s="32">
        <f>A75+1</f>
        <v>65</v>
      </c>
      <c r="B77" s="30" t="s">
        <v>90</v>
      </c>
      <c r="C77" s="5" t="s">
        <v>15</v>
      </c>
      <c r="D77" s="5">
        <v>225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36"/>
      <c r="P77" s="7">
        <f t="shared" si="9"/>
        <v>0</v>
      </c>
      <c r="Q77" s="1"/>
      <c r="R77" s="9">
        <f t="shared" si="10"/>
        <v>0</v>
      </c>
    </row>
    <row r="78" spans="1:18" ht="33" customHeight="1" thickBot="1">
      <c r="A78" s="33">
        <f>A77+1</f>
        <v>66</v>
      </c>
      <c r="B78" s="30" t="s">
        <v>91</v>
      </c>
      <c r="C78" s="5" t="s">
        <v>15</v>
      </c>
      <c r="D78" s="5">
        <v>520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36"/>
      <c r="P78" s="7">
        <f t="shared" si="9"/>
        <v>0</v>
      </c>
      <c r="Q78" s="1"/>
      <c r="R78" s="9">
        <f t="shared" si="10"/>
        <v>0</v>
      </c>
    </row>
    <row r="79" spans="1:18" ht="16.5" thickBot="1">
      <c r="A79" s="33">
        <f aca="true" t="shared" si="12" ref="A79:A90">A78+1</f>
        <v>67</v>
      </c>
      <c r="B79" s="30" t="s">
        <v>92</v>
      </c>
      <c r="C79" s="35" t="s">
        <v>151</v>
      </c>
      <c r="D79" s="5">
        <v>2256</v>
      </c>
      <c r="E79" s="5">
        <v>1</v>
      </c>
      <c r="F79" s="5">
        <v>2.5</v>
      </c>
      <c r="G79" s="5">
        <v>1</v>
      </c>
      <c r="H79" s="5">
        <v>4</v>
      </c>
      <c r="I79" s="5">
        <v>1</v>
      </c>
      <c r="J79" s="5">
        <v>1</v>
      </c>
      <c r="K79" s="5">
        <v>1</v>
      </c>
      <c r="L79" s="5">
        <v>1</v>
      </c>
      <c r="M79" s="5">
        <v>0</v>
      </c>
      <c r="N79" s="5">
        <v>0</v>
      </c>
      <c r="O79" s="44">
        <v>21</v>
      </c>
      <c r="P79" s="7">
        <v>0</v>
      </c>
      <c r="Q79" s="1"/>
      <c r="R79" s="9">
        <f t="shared" si="10"/>
        <v>0</v>
      </c>
    </row>
    <row r="80" spans="1:18" ht="30.75" thickBot="1">
      <c r="A80" s="33">
        <f t="shared" si="12"/>
        <v>68</v>
      </c>
      <c r="B80" s="30" t="s">
        <v>93</v>
      </c>
      <c r="C80" s="5" t="s">
        <v>15</v>
      </c>
      <c r="D80" s="5">
        <v>255.545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36"/>
      <c r="P80" s="7">
        <f t="shared" si="9"/>
        <v>0</v>
      </c>
      <c r="Q80" s="1"/>
      <c r="R80" s="9">
        <f t="shared" si="10"/>
        <v>0</v>
      </c>
    </row>
    <row r="81" spans="1:18" ht="30.75" thickBot="1">
      <c r="A81" s="34">
        <f t="shared" si="12"/>
        <v>69</v>
      </c>
      <c r="B81" s="31" t="s">
        <v>94</v>
      </c>
      <c r="C81" s="5" t="s">
        <v>19</v>
      </c>
      <c r="D81" s="5">
        <v>1294.273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36"/>
      <c r="P81" s="7">
        <f t="shared" si="9"/>
        <v>0</v>
      </c>
      <c r="Q81" s="1"/>
      <c r="R81" s="9">
        <f t="shared" si="10"/>
        <v>0</v>
      </c>
    </row>
    <row r="82" spans="1:18" ht="30.75" thickBot="1">
      <c r="A82" s="34">
        <f t="shared" si="12"/>
        <v>70</v>
      </c>
      <c r="B82" s="31" t="s">
        <v>95</v>
      </c>
      <c r="C82" s="5" t="s">
        <v>19</v>
      </c>
      <c r="D82" s="5">
        <v>1035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36"/>
      <c r="P82" s="7">
        <f t="shared" si="9"/>
        <v>0</v>
      </c>
      <c r="Q82" s="1"/>
      <c r="R82" s="9">
        <f t="shared" si="10"/>
        <v>0</v>
      </c>
    </row>
    <row r="83" spans="1:18" ht="16.5" thickBot="1">
      <c r="A83" s="33">
        <f>A82+1</f>
        <v>71</v>
      </c>
      <c r="B83" s="30" t="s">
        <v>96</v>
      </c>
      <c r="C83" s="39">
        <v>42618</v>
      </c>
      <c r="D83" s="5">
        <v>207.569</v>
      </c>
      <c r="E83" s="5">
        <v>2</v>
      </c>
      <c r="F83" s="5">
        <v>5</v>
      </c>
      <c r="G83" s="5">
        <v>8</v>
      </c>
      <c r="H83" s="5">
        <v>95</v>
      </c>
      <c r="I83" s="5">
        <v>27</v>
      </c>
      <c r="J83" s="5">
        <v>12</v>
      </c>
      <c r="K83" s="5">
        <v>28</v>
      </c>
      <c r="L83" s="5">
        <v>28</v>
      </c>
      <c r="M83" s="5">
        <v>0</v>
      </c>
      <c r="N83" s="5">
        <v>0</v>
      </c>
      <c r="O83" s="36">
        <v>95</v>
      </c>
      <c r="P83" s="7">
        <f t="shared" si="9"/>
        <v>4</v>
      </c>
      <c r="Q83" s="1"/>
      <c r="R83" s="9">
        <f t="shared" si="10"/>
        <v>0</v>
      </c>
    </row>
    <row r="84" spans="1:18" ht="16.5" thickBot="1">
      <c r="A84" s="42">
        <f t="shared" si="12"/>
        <v>72</v>
      </c>
      <c r="B84" s="43" t="s">
        <v>97</v>
      </c>
      <c r="C84" s="5" t="s">
        <v>19</v>
      </c>
      <c r="D84" s="5">
        <v>684.946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36"/>
      <c r="P84" s="7">
        <f t="shared" si="9"/>
        <v>0</v>
      </c>
      <c r="Q84" s="1"/>
      <c r="R84" s="9">
        <f t="shared" si="10"/>
        <v>0</v>
      </c>
    </row>
    <row r="85" spans="1:18" ht="16.5" thickBot="1">
      <c r="A85" s="42">
        <f t="shared" si="12"/>
        <v>73</v>
      </c>
      <c r="B85" s="43" t="s">
        <v>8</v>
      </c>
      <c r="C85" s="5" t="s">
        <v>19</v>
      </c>
      <c r="D85" s="5">
        <v>156.031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36"/>
      <c r="P85" s="7">
        <f t="shared" si="9"/>
        <v>0</v>
      </c>
      <c r="Q85" s="1"/>
      <c r="R85" s="9">
        <f t="shared" si="10"/>
        <v>0</v>
      </c>
    </row>
    <row r="86" spans="1:18" ht="30.75" thickBot="1">
      <c r="A86" s="34">
        <f t="shared" si="12"/>
        <v>74</v>
      </c>
      <c r="B86" s="31" t="s">
        <v>98</v>
      </c>
      <c r="C86" s="5" t="s">
        <v>19</v>
      </c>
      <c r="D86" s="5">
        <v>609.2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36"/>
      <c r="P86" s="7">
        <f t="shared" si="9"/>
        <v>0</v>
      </c>
      <c r="Q86" s="1"/>
      <c r="R86" s="9">
        <f t="shared" si="10"/>
        <v>0</v>
      </c>
    </row>
    <row r="87" spans="1:18" ht="30.75" thickBot="1">
      <c r="A87" s="34">
        <f t="shared" si="12"/>
        <v>75</v>
      </c>
      <c r="B87" s="31" t="s">
        <v>99</v>
      </c>
      <c r="C87" s="5" t="s">
        <v>19</v>
      </c>
      <c r="D87" s="5">
        <v>555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36"/>
      <c r="P87" s="7">
        <f t="shared" si="9"/>
        <v>0</v>
      </c>
      <c r="Q87" s="1"/>
      <c r="R87" s="9">
        <f t="shared" si="10"/>
        <v>0</v>
      </c>
    </row>
    <row r="88" spans="1:18" ht="30.75" thickBot="1">
      <c r="A88" s="34">
        <f t="shared" si="12"/>
        <v>76</v>
      </c>
      <c r="B88" s="31" t="s">
        <v>100</v>
      </c>
      <c r="C88" s="5" t="s">
        <v>19</v>
      </c>
      <c r="D88" s="5">
        <v>235.4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36"/>
      <c r="P88" s="7">
        <f t="shared" si="9"/>
        <v>0</v>
      </c>
      <c r="Q88" s="1"/>
      <c r="R88" s="9">
        <f t="shared" si="10"/>
        <v>0</v>
      </c>
    </row>
    <row r="89" spans="1:18" ht="16.5" thickBot="1">
      <c r="A89" s="42">
        <f t="shared" si="12"/>
        <v>77</v>
      </c>
      <c r="B89" s="43" t="s">
        <v>101</v>
      </c>
      <c r="C89" s="12" t="s">
        <v>19</v>
      </c>
      <c r="D89" s="5">
        <v>526.4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36"/>
      <c r="P89" s="7">
        <f t="shared" si="9"/>
        <v>0</v>
      </c>
      <c r="Q89" s="1"/>
      <c r="R89" s="9">
        <f t="shared" si="10"/>
        <v>0</v>
      </c>
    </row>
    <row r="90" spans="1:18" ht="30.75" thickBot="1">
      <c r="A90" s="46">
        <f t="shared" si="12"/>
        <v>78</v>
      </c>
      <c r="B90" s="43" t="s">
        <v>102</v>
      </c>
      <c r="C90" s="5" t="s">
        <v>19</v>
      </c>
      <c r="D90" s="5">
        <v>500.425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36"/>
      <c r="P90" s="7">
        <f t="shared" si="9"/>
        <v>0</v>
      </c>
      <c r="Q90" s="1"/>
      <c r="R90" s="9">
        <f t="shared" si="10"/>
        <v>0</v>
      </c>
    </row>
    <row r="91" spans="1:18" ht="30.75" customHeight="1" thickBot="1">
      <c r="A91" s="91" t="s">
        <v>103</v>
      </c>
      <c r="B91" s="92"/>
      <c r="C91" s="5"/>
      <c r="D91" s="5">
        <v>10197.523</v>
      </c>
      <c r="E91" s="5">
        <f>SUM(E92:E106)</f>
        <v>24</v>
      </c>
      <c r="F91" s="5">
        <f aca="true" t="shared" si="13" ref="F91:O91">SUM(F92:F106)</f>
        <v>56.800000000000004</v>
      </c>
      <c r="G91" s="5">
        <f t="shared" si="13"/>
        <v>65</v>
      </c>
      <c r="H91" s="5">
        <f t="shared" si="13"/>
        <v>752</v>
      </c>
      <c r="I91" s="5">
        <f t="shared" si="13"/>
        <v>172</v>
      </c>
      <c r="J91" s="5">
        <f t="shared" si="13"/>
        <v>97</v>
      </c>
      <c r="K91" s="5">
        <f t="shared" si="13"/>
        <v>240</v>
      </c>
      <c r="L91" s="5">
        <f t="shared" si="13"/>
        <v>240</v>
      </c>
      <c r="M91" s="5">
        <f t="shared" si="13"/>
        <v>0</v>
      </c>
      <c r="N91" s="5">
        <f t="shared" si="13"/>
        <v>3</v>
      </c>
      <c r="O91" s="5">
        <f t="shared" si="13"/>
        <v>1832</v>
      </c>
      <c r="P91" s="17">
        <f>SUM(P92:P106)</f>
        <v>78</v>
      </c>
      <c r="Q91" s="17">
        <f>SUM(Q92:Q106)</f>
        <v>0</v>
      </c>
      <c r="R91" s="17">
        <f>SUM(R92:R106)</f>
        <v>0</v>
      </c>
    </row>
    <row r="92" spans="1:18" ht="16.5" thickBot="1">
      <c r="A92" s="18">
        <f>A90+1</f>
        <v>79</v>
      </c>
      <c r="B92" s="19" t="s">
        <v>104</v>
      </c>
      <c r="C92" s="39">
        <v>42606</v>
      </c>
      <c r="D92" s="5">
        <v>306.857</v>
      </c>
      <c r="E92" s="5">
        <v>3</v>
      </c>
      <c r="F92" s="5">
        <v>7.5</v>
      </c>
      <c r="G92" s="5">
        <v>10</v>
      </c>
      <c r="H92" s="5">
        <v>128</v>
      </c>
      <c r="I92" s="5">
        <v>28</v>
      </c>
      <c r="J92" s="5">
        <v>16</v>
      </c>
      <c r="K92" s="5">
        <v>42</v>
      </c>
      <c r="L92" s="5">
        <v>42</v>
      </c>
      <c r="M92" s="5">
        <v>0</v>
      </c>
      <c r="N92" s="5">
        <v>0</v>
      </c>
      <c r="O92" s="36">
        <v>128</v>
      </c>
      <c r="P92" s="7">
        <f t="shared" si="9"/>
        <v>6</v>
      </c>
      <c r="Q92" s="1"/>
      <c r="R92" s="9">
        <f t="shared" si="10"/>
        <v>0</v>
      </c>
    </row>
    <row r="93" spans="1:18" ht="16.5" thickBot="1">
      <c r="A93" s="18">
        <f>A92+1</f>
        <v>80</v>
      </c>
      <c r="B93" s="19" t="s">
        <v>105</v>
      </c>
      <c r="C93" s="39">
        <v>42602</v>
      </c>
      <c r="D93" s="5">
        <v>176.709</v>
      </c>
      <c r="E93" s="5">
        <v>2</v>
      </c>
      <c r="F93" s="5">
        <v>5</v>
      </c>
      <c r="G93" s="5">
        <v>7</v>
      </c>
      <c r="H93" s="5">
        <v>96</v>
      </c>
      <c r="I93" s="5">
        <v>23</v>
      </c>
      <c r="J93" s="5">
        <v>11</v>
      </c>
      <c r="K93" s="5">
        <v>31</v>
      </c>
      <c r="L93" s="5">
        <v>31</v>
      </c>
      <c r="M93" s="5">
        <v>0</v>
      </c>
      <c r="N93" s="5">
        <v>0</v>
      </c>
      <c r="O93" s="44">
        <v>96</v>
      </c>
      <c r="P93" s="7">
        <f t="shared" si="9"/>
        <v>4</v>
      </c>
      <c r="Q93" s="1"/>
      <c r="R93" s="9">
        <f t="shared" si="10"/>
        <v>0</v>
      </c>
    </row>
    <row r="94" spans="1:18" ht="30.75" thickBot="1">
      <c r="A94" s="18">
        <f aca="true" t="shared" si="14" ref="A94:A106">A93+1</f>
        <v>81</v>
      </c>
      <c r="B94" s="19" t="s">
        <v>106</v>
      </c>
      <c r="C94" s="38">
        <v>42618</v>
      </c>
      <c r="D94" s="5">
        <v>344.676</v>
      </c>
      <c r="E94" s="5">
        <v>3</v>
      </c>
      <c r="F94" s="5">
        <v>8.5</v>
      </c>
      <c r="G94" s="5">
        <v>11</v>
      </c>
      <c r="H94" s="5">
        <v>121</v>
      </c>
      <c r="I94" s="5">
        <v>24</v>
      </c>
      <c r="J94" s="5">
        <v>16</v>
      </c>
      <c r="K94" s="5">
        <v>40</v>
      </c>
      <c r="L94" s="5">
        <v>40</v>
      </c>
      <c r="M94" s="5">
        <v>0</v>
      </c>
      <c r="N94" s="5">
        <v>1</v>
      </c>
      <c r="O94" s="36">
        <v>121</v>
      </c>
      <c r="P94" s="7">
        <f t="shared" si="9"/>
        <v>6</v>
      </c>
      <c r="Q94" s="1"/>
      <c r="R94" s="9">
        <f t="shared" si="10"/>
        <v>0</v>
      </c>
    </row>
    <row r="95" spans="1:18" ht="30.75" thickBot="1">
      <c r="A95" s="18">
        <f t="shared" si="14"/>
        <v>82</v>
      </c>
      <c r="B95" s="19" t="s">
        <v>107</v>
      </c>
      <c r="C95" s="38">
        <v>42614</v>
      </c>
      <c r="D95" s="5">
        <v>474.722</v>
      </c>
      <c r="E95" s="5">
        <v>4</v>
      </c>
      <c r="F95" s="5">
        <v>10.9</v>
      </c>
      <c r="G95" s="5">
        <v>18</v>
      </c>
      <c r="H95" s="5">
        <v>214</v>
      </c>
      <c r="I95" s="5">
        <v>34</v>
      </c>
      <c r="J95" s="5">
        <v>26</v>
      </c>
      <c r="K95" s="5">
        <v>76</v>
      </c>
      <c r="L95" s="5">
        <v>76</v>
      </c>
      <c r="M95" s="5">
        <v>0</v>
      </c>
      <c r="N95" s="5">
        <v>2</v>
      </c>
      <c r="O95" s="36">
        <v>214</v>
      </c>
      <c r="P95" s="7">
        <f t="shared" si="9"/>
        <v>10</v>
      </c>
      <c r="Q95" s="1"/>
      <c r="R95" s="9">
        <f t="shared" si="10"/>
        <v>0</v>
      </c>
    </row>
    <row r="96" spans="1:18" ht="16.5" thickBot="1">
      <c r="A96" s="18">
        <f t="shared" si="14"/>
        <v>83</v>
      </c>
      <c r="B96" s="19" t="s">
        <v>108</v>
      </c>
      <c r="C96" s="5" t="s">
        <v>15</v>
      </c>
      <c r="D96" s="5">
        <v>75.842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36"/>
      <c r="P96" s="7">
        <f t="shared" si="9"/>
        <v>0</v>
      </c>
      <c r="Q96" s="1"/>
      <c r="R96" s="9">
        <f t="shared" si="10"/>
        <v>0</v>
      </c>
    </row>
    <row r="97" spans="1:18" ht="30.75" thickBot="1">
      <c r="A97" s="40">
        <f t="shared" si="14"/>
        <v>84</v>
      </c>
      <c r="B97" s="41" t="s">
        <v>109</v>
      </c>
      <c r="C97" s="5" t="s">
        <v>19</v>
      </c>
      <c r="D97" s="5">
        <v>190.214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36"/>
      <c r="P97" s="7">
        <f t="shared" si="9"/>
        <v>0</v>
      </c>
      <c r="Q97" s="1"/>
      <c r="R97" s="9">
        <f t="shared" si="10"/>
        <v>0</v>
      </c>
    </row>
    <row r="98" spans="1:18" ht="30.75" thickBot="1">
      <c r="A98" s="40">
        <f t="shared" si="14"/>
        <v>85</v>
      </c>
      <c r="B98" s="41" t="s">
        <v>110</v>
      </c>
      <c r="C98" s="5" t="s">
        <v>19</v>
      </c>
      <c r="D98" s="5">
        <v>263.685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36"/>
      <c r="P98" s="7">
        <f t="shared" si="9"/>
        <v>0</v>
      </c>
      <c r="Q98" s="1"/>
      <c r="R98" s="9">
        <f t="shared" si="10"/>
        <v>0</v>
      </c>
    </row>
    <row r="99" spans="1:18" ht="16.5" thickBot="1">
      <c r="A99" s="18">
        <f t="shared" si="14"/>
        <v>86</v>
      </c>
      <c r="B99" s="19" t="s">
        <v>111</v>
      </c>
      <c r="C99" s="5" t="s">
        <v>15</v>
      </c>
      <c r="D99" s="5">
        <v>215.5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36"/>
      <c r="P99" s="7">
        <f t="shared" si="9"/>
        <v>0</v>
      </c>
      <c r="Q99" s="1"/>
      <c r="R99" s="9">
        <f t="shared" si="10"/>
        <v>0</v>
      </c>
    </row>
    <row r="100" spans="1:18" ht="16.5" thickBot="1">
      <c r="A100" s="18">
        <f t="shared" si="14"/>
        <v>87</v>
      </c>
      <c r="B100" s="19" t="s">
        <v>112</v>
      </c>
      <c r="C100" s="35" t="s">
        <v>146</v>
      </c>
      <c r="D100" s="5">
        <v>243.367</v>
      </c>
      <c r="E100" s="5">
        <v>2</v>
      </c>
      <c r="F100" s="5">
        <v>5</v>
      </c>
      <c r="G100" s="5">
        <v>9</v>
      </c>
      <c r="H100" s="5">
        <v>123</v>
      </c>
      <c r="I100" s="5">
        <v>30</v>
      </c>
      <c r="J100" s="5">
        <v>13</v>
      </c>
      <c r="K100" s="5">
        <v>40</v>
      </c>
      <c r="L100" s="5">
        <v>40</v>
      </c>
      <c r="M100" s="5">
        <v>0</v>
      </c>
      <c r="N100" s="5">
        <v>0</v>
      </c>
      <c r="O100" s="36">
        <v>123</v>
      </c>
      <c r="P100" s="7">
        <f t="shared" si="9"/>
        <v>6</v>
      </c>
      <c r="Q100" s="1"/>
      <c r="R100" s="9">
        <f t="shared" si="10"/>
        <v>0</v>
      </c>
    </row>
    <row r="101" spans="1:18" ht="16.5" thickBot="1">
      <c r="A101" s="18">
        <f t="shared" si="14"/>
        <v>88</v>
      </c>
      <c r="B101" s="19" t="s">
        <v>113</v>
      </c>
      <c r="C101" s="48" t="s">
        <v>21</v>
      </c>
      <c r="D101" s="5">
        <v>917.285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36"/>
      <c r="P101" s="7">
        <f t="shared" si="9"/>
        <v>0</v>
      </c>
      <c r="Q101" s="1"/>
      <c r="R101" s="9">
        <f t="shared" si="10"/>
        <v>0</v>
      </c>
    </row>
    <row r="102" spans="1:18" ht="30.75" thickBot="1">
      <c r="A102" s="18">
        <f t="shared" si="14"/>
        <v>89</v>
      </c>
      <c r="B102" s="19" t="s">
        <v>114</v>
      </c>
      <c r="C102" s="5" t="s">
        <v>15</v>
      </c>
      <c r="D102" s="5">
        <v>255.665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36"/>
      <c r="P102" s="7">
        <f t="shared" si="9"/>
        <v>0</v>
      </c>
      <c r="Q102" s="1"/>
      <c r="R102" s="9">
        <f t="shared" si="10"/>
        <v>0</v>
      </c>
    </row>
    <row r="103" spans="1:18" ht="16.5" thickBot="1">
      <c r="A103" s="18">
        <f t="shared" si="14"/>
        <v>90</v>
      </c>
      <c r="B103" s="19" t="s">
        <v>115</v>
      </c>
      <c r="C103" s="35" t="s">
        <v>133</v>
      </c>
      <c r="D103" s="5">
        <v>350</v>
      </c>
      <c r="E103" s="5">
        <v>5</v>
      </c>
      <c r="F103" s="5">
        <v>11.3</v>
      </c>
      <c r="G103" s="5">
        <v>5</v>
      </c>
      <c r="H103" s="5">
        <v>50</v>
      </c>
      <c r="I103" s="5">
        <v>19</v>
      </c>
      <c r="J103" s="5">
        <v>13</v>
      </c>
      <c r="K103" s="5">
        <v>9</v>
      </c>
      <c r="L103" s="5">
        <v>9</v>
      </c>
      <c r="M103" s="5">
        <v>0</v>
      </c>
      <c r="N103" s="5">
        <v>0</v>
      </c>
      <c r="O103" s="36">
        <v>150</v>
      </c>
      <c r="P103" s="7">
        <v>0</v>
      </c>
      <c r="Q103" s="1"/>
      <c r="R103" s="9">
        <f t="shared" si="10"/>
        <v>0</v>
      </c>
    </row>
    <row r="104" spans="1:18" ht="30.75" thickBot="1">
      <c r="A104" s="18">
        <f t="shared" si="14"/>
        <v>91</v>
      </c>
      <c r="B104" s="19" t="s">
        <v>116</v>
      </c>
      <c r="C104" s="35" t="s">
        <v>134</v>
      </c>
      <c r="D104" s="5">
        <v>5629.618</v>
      </c>
      <c r="E104" s="5">
        <v>5</v>
      </c>
      <c r="F104" s="5">
        <v>8.6</v>
      </c>
      <c r="G104" s="5">
        <v>5</v>
      </c>
      <c r="H104" s="5">
        <v>20</v>
      </c>
      <c r="I104" s="5">
        <v>14</v>
      </c>
      <c r="J104" s="5">
        <v>2</v>
      </c>
      <c r="K104" s="5">
        <v>2</v>
      </c>
      <c r="L104" s="5">
        <v>2</v>
      </c>
      <c r="M104" s="5">
        <v>0</v>
      </c>
      <c r="N104" s="5">
        <v>0</v>
      </c>
      <c r="O104" s="44">
        <v>1000</v>
      </c>
      <c r="P104" s="7">
        <v>43</v>
      </c>
      <c r="Q104" s="1"/>
      <c r="R104" s="9">
        <f t="shared" si="10"/>
        <v>0</v>
      </c>
    </row>
    <row r="105" spans="1:18" ht="30.75" thickBot="1">
      <c r="A105" s="18">
        <f t="shared" si="14"/>
        <v>92</v>
      </c>
      <c r="B105" s="19" t="s">
        <v>117</v>
      </c>
      <c r="C105" s="5" t="s">
        <v>15</v>
      </c>
      <c r="D105" s="5">
        <v>356.318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36"/>
      <c r="P105" s="7">
        <f t="shared" si="9"/>
        <v>0</v>
      </c>
      <c r="Q105" s="1"/>
      <c r="R105" s="9">
        <f t="shared" si="10"/>
        <v>0</v>
      </c>
    </row>
    <row r="106" spans="1:18" ht="45.75" thickBot="1">
      <c r="A106" s="18">
        <f t="shared" si="14"/>
        <v>93</v>
      </c>
      <c r="B106" s="19" t="s">
        <v>118</v>
      </c>
      <c r="C106" s="35" t="s">
        <v>158</v>
      </c>
      <c r="D106" s="5">
        <v>397.065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36"/>
      <c r="P106" s="7">
        <v>3</v>
      </c>
      <c r="Q106" s="1"/>
      <c r="R106" s="9">
        <f t="shared" si="10"/>
        <v>0</v>
      </c>
    </row>
    <row r="107" spans="1:18" ht="23.25" customHeight="1" thickBot="1">
      <c r="A107" s="91" t="s">
        <v>119</v>
      </c>
      <c r="B107" s="92"/>
      <c r="C107" s="5"/>
      <c r="D107" s="5">
        <v>2906.807</v>
      </c>
      <c r="E107" s="5">
        <f>SUM(E108:E110)</f>
        <v>5</v>
      </c>
      <c r="F107" s="5">
        <f aca="true" t="shared" si="15" ref="F107:O107">SUM(F108:F110)</f>
        <v>7.199999999999999</v>
      </c>
      <c r="G107" s="5">
        <f t="shared" si="15"/>
        <v>5</v>
      </c>
      <c r="H107" s="5">
        <f t="shared" si="15"/>
        <v>73</v>
      </c>
      <c r="I107" s="5">
        <f t="shared" si="15"/>
        <v>7</v>
      </c>
      <c r="J107" s="5">
        <f t="shared" si="15"/>
        <v>25</v>
      </c>
      <c r="K107" s="5">
        <f t="shared" si="15"/>
        <v>18</v>
      </c>
      <c r="L107" s="5">
        <f t="shared" si="15"/>
        <v>18</v>
      </c>
      <c r="M107" s="5">
        <f t="shared" si="15"/>
        <v>0</v>
      </c>
      <c r="N107" s="5">
        <f t="shared" si="15"/>
        <v>5</v>
      </c>
      <c r="O107" s="5">
        <f t="shared" si="15"/>
        <v>103</v>
      </c>
      <c r="P107" s="17">
        <f>SUM(P108:P109)</f>
        <v>4</v>
      </c>
      <c r="Q107" s="17">
        <f>SUM(Q108:Q109)</f>
        <v>0</v>
      </c>
      <c r="R107" s="17">
        <f>SUM(R108:R109)</f>
        <v>0</v>
      </c>
    </row>
    <row r="108" spans="1:19" ht="30.75" thickBot="1">
      <c r="A108" s="18">
        <f>A106+1</f>
        <v>94</v>
      </c>
      <c r="B108" s="19" t="s">
        <v>120</v>
      </c>
      <c r="C108" s="35" t="s">
        <v>149</v>
      </c>
      <c r="D108" s="5">
        <v>2316</v>
      </c>
      <c r="E108" s="5">
        <v>3</v>
      </c>
      <c r="F108" s="5">
        <v>2.1</v>
      </c>
      <c r="G108" s="5">
        <v>3</v>
      </c>
      <c r="H108" s="5">
        <v>51</v>
      </c>
      <c r="I108" s="5">
        <v>7</v>
      </c>
      <c r="J108" s="5">
        <v>22</v>
      </c>
      <c r="K108" s="5">
        <v>11</v>
      </c>
      <c r="L108" s="5">
        <v>11</v>
      </c>
      <c r="M108" s="5">
        <v>0</v>
      </c>
      <c r="N108" s="5">
        <v>0</v>
      </c>
      <c r="O108" s="36">
        <v>51</v>
      </c>
      <c r="P108" s="7">
        <f t="shared" si="9"/>
        <v>2</v>
      </c>
      <c r="Q108" s="1"/>
      <c r="R108" s="9">
        <f t="shared" si="10"/>
        <v>0</v>
      </c>
      <c r="S108">
        <v>6</v>
      </c>
    </row>
    <row r="109" spans="1:18" ht="16.5" thickBot="1">
      <c r="A109" s="18">
        <f>A108+1</f>
        <v>95</v>
      </c>
      <c r="B109" s="19" t="s">
        <v>121</v>
      </c>
      <c r="C109" s="35" t="s">
        <v>134</v>
      </c>
      <c r="D109" s="5">
        <v>529.2654</v>
      </c>
      <c r="E109" s="5">
        <v>2</v>
      </c>
      <c r="F109" s="5">
        <v>5.1</v>
      </c>
      <c r="G109" s="5">
        <v>2</v>
      </c>
      <c r="H109" s="5">
        <v>22</v>
      </c>
      <c r="I109" s="5">
        <v>0</v>
      </c>
      <c r="J109" s="5">
        <v>3</v>
      </c>
      <c r="K109" s="5">
        <v>7</v>
      </c>
      <c r="L109" s="5">
        <v>7</v>
      </c>
      <c r="M109" s="5">
        <v>0</v>
      </c>
      <c r="N109" s="5">
        <v>5</v>
      </c>
      <c r="O109" s="36">
        <v>52</v>
      </c>
      <c r="P109" s="7">
        <f t="shared" si="9"/>
        <v>2</v>
      </c>
      <c r="Q109" s="1"/>
      <c r="R109" s="9">
        <f t="shared" si="10"/>
        <v>0</v>
      </c>
    </row>
    <row r="110" spans="1:18" ht="30.75" thickBot="1">
      <c r="A110" s="40">
        <f>A109+1</f>
        <v>96</v>
      </c>
      <c r="B110" s="41" t="s">
        <v>122</v>
      </c>
      <c r="C110" s="12" t="s">
        <v>19</v>
      </c>
      <c r="D110" s="5">
        <v>61.5416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36"/>
      <c r="P110" s="7">
        <f t="shared" si="9"/>
        <v>0</v>
      </c>
      <c r="Q110" s="1"/>
      <c r="R110" s="9">
        <f t="shared" si="10"/>
        <v>0</v>
      </c>
    </row>
    <row r="111" spans="1:18" ht="27" customHeight="1" thickBot="1">
      <c r="A111" s="91" t="s">
        <v>123</v>
      </c>
      <c r="B111" s="92"/>
      <c r="C111" s="5"/>
      <c r="D111" s="5">
        <v>4663.179</v>
      </c>
      <c r="E111" s="5">
        <f>SUM(E112:E117)</f>
        <v>8</v>
      </c>
      <c r="F111" s="5">
        <f aca="true" t="shared" si="16" ref="F111:O111">SUM(F112:F117)</f>
        <v>22.7</v>
      </c>
      <c r="G111" s="5">
        <f t="shared" si="16"/>
        <v>9</v>
      </c>
      <c r="H111" s="5">
        <f t="shared" si="16"/>
        <v>69</v>
      </c>
      <c r="I111" s="5">
        <f t="shared" si="16"/>
        <v>13</v>
      </c>
      <c r="J111" s="5">
        <f t="shared" si="16"/>
        <v>17</v>
      </c>
      <c r="K111" s="5">
        <f t="shared" si="16"/>
        <v>18</v>
      </c>
      <c r="L111" s="5">
        <f t="shared" si="16"/>
        <v>18</v>
      </c>
      <c r="M111" s="5">
        <f t="shared" si="16"/>
        <v>0</v>
      </c>
      <c r="N111" s="5">
        <f t="shared" si="16"/>
        <v>3</v>
      </c>
      <c r="O111" s="5">
        <f t="shared" si="16"/>
        <v>242</v>
      </c>
      <c r="P111" s="17">
        <f>SUM(P112:P117)</f>
        <v>9</v>
      </c>
      <c r="Q111" s="17">
        <f>SUM(Q112:Q117)</f>
        <v>0</v>
      </c>
      <c r="R111" s="17">
        <f>SUM(R112:R117)</f>
        <v>0</v>
      </c>
    </row>
    <row r="112" spans="1:18" ht="16.5" thickBot="1">
      <c r="A112" s="18">
        <f>A110+1</f>
        <v>97</v>
      </c>
      <c r="B112" s="19" t="s">
        <v>124</v>
      </c>
      <c r="C112" s="5" t="s">
        <v>15</v>
      </c>
      <c r="D112" s="5">
        <v>2465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36"/>
      <c r="P112" s="7">
        <f t="shared" si="9"/>
        <v>0</v>
      </c>
      <c r="Q112" s="1"/>
      <c r="R112" s="9">
        <f t="shared" si="10"/>
        <v>0</v>
      </c>
    </row>
    <row r="113" spans="1:18" ht="16.5" thickBot="1">
      <c r="A113" s="18">
        <f>A112+1</f>
        <v>98</v>
      </c>
      <c r="B113" s="19" t="s">
        <v>121</v>
      </c>
      <c r="C113" s="38">
        <v>42614</v>
      </c>
      <c r="D113" s="5">
        <v>212.2506</v>
      </c>
      <c r="E113" s="5">
        <v>2</v>
      </c>
      <c r="F113" s="5">
        <v>6</v>
      </c>
      <c r="G113" s="5">
        <v>3</v>
      </c>
      <c r="H113" s="5">
        <v>22</v>
      </c>
      <c r="I113" s="5">
        <v>3</v>
      </c>
      <c r="J113" s="5">
        <v>4</v>
      </c>
      <c r="K113" s="5">
        <v>6</v>
      </c>
      <c r="L113" s="5">
        <v>6</v>
      </c>
      <c r="M113" s="5">
        <v>0</v>
      </c>
      <c r="N113" s="5">
        <v>3</v>
      </c>
      <c r="O113" s="36">
        <v>58</v>
      </c>
      <c r="P113" s="7">
        <f t="shared" si="9"/>
        <v>2</v>
      </c>
      <c r="Q113" s="1"/>
      <c r="R113" s="9">
        <f t="shared" si="10"/>
        <v>0</v>
      </c>
    </row>
    <row r="114" spans="1:18" ht="16.5" thickBot="1">
      <c r="A114" s="18">
        <f>A113+1</f>
        <v>99</v>
      </c>
      <c r="B114" s="19" t="s">
        <v>125</v>
      </c>
      <c r="C114" s="35" t="s">
        <v>148</v>
      </c>
      <c r="D114" s="5">
        <v>370</v>
      </c>
      <c r="E114" s="5">
        <v>3</v>
      </c>
      <c r="F114" s="5">
        <v>9.2</v>
      </c>
      <c r="G114" s="5">
        <v>3</v>
      </c>
      <c r="H114" s="5">
        <v>34</v>
      </c>
      <c r="I114" s="5">
        <v>7</v>
      </c>
      <c r="J114" s="5">
        <v>13</v>
      </c>
      <c r="K114" s="5">
        <v>7</v>
      </c>
      <c r="L114" s="5">
        <v>7</v>
      </c>
      <c r="M114" s="5">
        <v>0</v>
      </c>
      <c r="N114" s="5">
        <v>0</v>
      </c>
      <c r="O114" s="36">
        <v>34</v>
      </c>
      <c r="P114" s="7">
        <v>0</v>
      </c>
      <c r="Q114" s="1"/>
      <c r="R114" s="9">
        <f t="shared" si="10"/>
        <v>0</v>
      </c>
    </row>
    <row r="115" spans="1:18" ht="30.75" thickBot="1">
      <c r="A115" s="18">
        <f>A114+1</f>
        <v>100</v>
      </c>
      <c r="B115" s="19" t="s">
        <v>126</v>
      </c>
      <c r="C115" s="35" t="s">
        <v>147</v>
      </c>
      <c r="D115" s="5">
        <v>798.6244</v>
      </c>
      <c r="E115" s="5">
        <v>3</v>
      </c>
      <c r="F115" s="5">
        <v>7.5</v>
      </c>
      <c r="G115" s="5">
        <v>3</v>
      </c>
      <c r="H115" s="5">
        <v>13</v>
      </c>
      <c r="I115" s="5">
        <v>3</v>
      </c>
      <c r="J115" s="5">
        <v>0</v>
      </c>
      <c r="K115" s="5">
        <v>5</v>
      </c>
      <c r="L115" s="5">
        <v>5</v>
      </c>
      <c r="M115" s="5">
        <v>0</v>
      </c>
      <c r="N115" s="5">
        <v>0</v>
      </c>
      <c r="O115" s="36">
        <v>150</v>
      </c>
      <c r="P115" s="7">
        <v>2</v>
      </c>
      <c r="Q115" s="1"/>
      <c r="R115" s="9">
        <f t="shared" si="10"/>
        <v>0</v>
      </c>
    </row>
    <row r="116" spans="1:18" ht="42" customHeight="1" thickBot="1">
      <c r="A116" s="18">
        <f>A115+1</f>
        <v>101</v>
      </c>
      <c r="B116" s="19" t="s">
        <v>127</v>
      </c>
      <c r="C116" s="35" t="s">
        <v>158</v>
      </c>
      <c r="D116" s="5">
        <v>656.354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36"/>
      <c r="P116" s="7">
        <v>4</v>
      </c>
      <c r="Q116" s="1"/>
      <c r="R116" s="9">
        <f t="shared" si="10"/>
        <v>0</v>
      </c>
    </row>
    <row r="117" spans="1:18" ht="41.25" customHeight="1" thickBot="1">
      <c r="A117" s="25">
        <f>A116+1</f>
        <v>102</v>
      </c>
      <c r="B117" s="26" t="s">
        <v>128</v>
      </c>
      <c r="C117" s="35" t="s">
        <v>158</v>
      </c>
      <c r="D117" s="5">
        <v>160.95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36"/>
      <c r="P117" s="7">
        <v>1</v>
      </c>
      <c r="Q117" s="1"/>
      <c r="R117" s="9">
        <f t="shared" si="10"/>
        <v>0</v>
      </c>
    </row>
    <row r="118" spans="1:18" ht="31.5" customHeight="1" thickBot="1">
      <c r="A118" s="79" t="s">
        <v>129</v>
      </c>
      <c r="B118" s="80"/>
      <c r="C118" s="16"/>
      <c r="D118" s="5">
        <v>45222.83</v>
      </c>
      <c r="E118" s="13">
        <f>E8+E48+E51+E63+E76+E91+E107+E111</f>
        <v>102</v>
      </c>
      <c r="F118" s="13">
        <f aca="true" t="shared" si="17" ref="F118:R118">F8+F48+F51+F63+F76+F91+F107+F111</f>
        <v>251.29999999999998</v>
      </c>
      <c r="G118" s="13">
        <f t="shared" si="17"/>
        <v>260</v>
      </c>
      <c r="H118" s="13">
        <f t="shared" si="17"/>
        <v>2850</v>
      </c>
      <c r="I118" s="13">
        <f t="shared" si="17"/>
        <v>684</v>
      </c>
      <c r="J118" s="13">
        <f t="shared" si="17"/>
        <v>409</v>
      </c>
      <c r="K118" s="13">
        <f t="shared" si="17"/>
        <v>872</v>
      </c>
      <c r="L118" s="13">
        <f t="shared" si="17"/>
        <v>873</v>
      </c>
      <c r="M118" s="13">
        <f t="shared" si="17"/>
        <v>4</v>
      </c>
      <c r="N118" s="13">
        <f t="shared" si="17"/>
        <v>54</v>
      </c>
      <c r="O118" s="13">
        <f t="shared" si="17"/>
        <v>5301</v>
      </c>
      <c r="P118" s="13">
        <f t="shared" si="17"/>
        <v>228</v>
      </c>
      <c r="Q118" s="13">
        <f t="shared" si="17"/>
        <v>0</v>
      </c>
      <c r="R118" s="13">
        <f t="shared" si="17"/>
        <v>0</v>
      </c>
    </row>
    <row r="119" spans="2:16" ht="15" customHeight="1">
      <c r="B119" s="88" t="s">
        <v>159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47"/>
      <c r="M119" s="47"/>
      <c r="N119" s="47"/>
      <c r="O119" s="47"/>
      <c r="P119" s="47"/>
    </row>
  </sheetData>
  <sheetProtection/>
  <mergeCells count="28">
    <mergeCell ref="Q6:Q7"/>
    <mergeCell ref="R6:R7"/>
    <mergeCell ref="C6:C7"/>
    <mergeCell ref="D6:D7"/>
    <mergeCell ref="O6:O7"/>
    <mergeCell ref="P6:P7"/>
    <mergeCell ref="H6:H7"/>
    <mergeCell ref="I6:I7"/>
    <mergeCell ref="J6:J7"/>
    <mergeCell ref="A118:B118"/>
    <mergeCell ref="A6:A7"/>
    <mergeCell ref="A8:B8"/>
    <mergeCell ref="A51:B51"/>
    <mergeCell ref="A63:B63"/>
    <mergeCell ref="A76:B76"/>
    <mergeCell ref="A107:B107"/>
    <mergeCell ref="A111:B111"/>
    <mergeCell ref="A48:B48"/>
    <mergeCell ref="B119:K119"/>
    <mergeCell ref="A91:B91"/>
    <mergeCell ref="A4:O4"/>
    <mergeCell ref="E6:E7"/>
    <mergeCell ref="F6:F7"/>
    <mergeCell ref="G6:G7"/>
    <mergeCell ref="B6:B7"/>
    <mergeCell ref="M6:M7"/>
    <mergeCell ref="N6:N7"/>
    <mergeCell ref="K6:L6"/>
  </mergeCells>
  <printOptions/>
  <pageMargins left="0.58" right="0.31496062992125984" top="0.35433070866141736" bottom="0.35433070866141736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2017-01-25T01:38:29Z</cp:lastPrinted>
  <dcterms:created xsi:type="dcterms:W3CDTF">2006-09-28T05:33:49Z</dcterms:created>
  <dcterms:modified xsi:type="dcterms:W3CDTF">2018-02-07T22:20:26Z</dcterms:modified>
  <cp:category/>
  <cp:version/>
  <cp:contentType/>
  <cp:contentStatus/>
</cp:coreProperties>
</file>